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ведом" sheetId="1" r:id="rId1"/>
    <sheet name="с целев" sheetId="2" r:id="rId2"/>
    <sheet name="раздел" sheetId="3" r:id="rId3"/>
  </sheets>
  <definedNames>
    <definedName name="Z_1DF66C55_E2CE_430C_BCA9_70442178DF40_.wvu.PrintArea" localSheetId="0" hidden="1">'ведом'!$A$7:$F$31</definedName>
    <definedName name="Z_1DF66C55_E2CE_430C_BCA9_70442178DF40_.wvu.PrintArea" localSheetId="2" hidden="1">'раздел'!$A$7:$C$13</definedName>
    <definedName name="Z_1DF66C55_E2CE_430C_BCA9_70442178DF40_.wvu.PrintArea" localSheetId="1" hidden="1">'с целев'!$A$7:$E$31</definedName>
    <definedName name="Z_2C0A4400_C94E_11D5_985D_00A024D00A3D_.wvu.PrintArea" localSheetId="0" hidden="1">'ведом'!#REF!</definedName>
    <definedName name="Z_2C0A4400_C94E_11D5_985D_00A024D00A3D_.wvu.PrintArea" localSheetId="2" hidden="1">'раздел'!#REF!</definedName>
    <definedName name="Z_2C0A4400_C94E_11D5_985D_00A024D00A3D_.wvu.PrintArea" localSheetId="1" hidden="1">'с целев'!#REF!</definedName>
    <definedName name="Z_2C0A4400_C94E_11D5_985D_00A024D00A3D_.wvu.PrintTitles" localSheetId="0" hidden="1">'ведом'!$7:$8</definedName>
    <definedName name="Z_2C0A4400_C94E_11D5_985D_00A024D00A3D_.wvu.PrintTitles" localSheetId="2" hidden="1">'раздел'!$7:$8</definedName>
    <definedName name="Z_2C0A4400_C94E_11D5_985D_00A024D00A3D_.wvu.PrintTitles" localSheetId="1" hidden="1">'с целев'!$7:$8</definedName>
    <definedName name="Z_2ECC1140_ED84_11D6_B290_0020AF71400F_.wvu.Cols" localSheetId="0" hidden="1">'ведом'!#REF!</definedName>
    <definedName name="Z_2ECC1140_ED84_11D6_B290_0020AF71400F_.wvu.Cols" localSheetId="2" hidden="1">'раздел'!#REF!</definedName>
    <definedName name="Z_2ECC1140_ED84_11D6_B290_0020AF71400F_.wvu.Cols" localSheetId="1" hidden="1">'с целев'!#REF!</definedName>
    <definedName name="Z_2ECC1140_ED84_11D6_B290_0020AF71400F_.wvu.PrintArea" localSheetId="0" hidden="1">'ведом'!$A$7:$F$31</definedName>
    <definedName name="Z_2ECC1140_ED84_11D6_B290_0020AF71400F_.wvu.PrintArea" localSheetId="2" hidden="1">'раздел'!$A$7:$C$13</definedName>
    <definedName name="Z_2ECC1140_ED84_11D6_B290_0020AF71400F_.wvu.PrintArea" localSheetId="1" hidden="1">'с целев'!$A$7:$E$31</definedName>
    <definedName name="Z_2ECC1140_ED84_11D6_B290_0020AF71400F_.wvu.PrintTitles" localSheetId="0" hidden="1">'ведом'!$8:$8</definedName>
    <definedName name="Z_2ECC1140_ED84_11D6_B290_0020AF71400F_.wvu.PrintTitles" localSheetId="2" hidden="1">'раздел'!$8:$8</definedName>
    <definedName name="Z_2ECC1140_ED84_11D6_B290_0020AF71400F_.wvu.PrintTitles" localSheetId="1" hidden="1">'с целев'!$8:$8</definedName>
    <definedName name="Z_6EA4E441_F1D0_11D6_AD3A_003084885712_.wvu.PrintArea" localSheetId="0" hidden="1">'ведом'!$A$7:$F$31</definedName>
    <definedName name="Z_6EA4E441_F1D0_11D6_AD3A_003084885712_.wvu.PrintArea" localSheetId="2" hidden="1">'раздел'!$A$7:$C$13</definedName>
    <definedName name="Z_6EA4E441_F1D0_11D6_AD3A_003084885712_.wvu.PrintArea" localSheetId="1" hidden="1">'с целев'!$A$7:$E$31</definedName>
    <definedName name="Z_713485E0_0343_11D9_BDE5_00D0B7DFDCA8_.wvu.PrintArea" localSheetId="0" hidden="1">'ведом'!$A$7:$F$31</definedName>
    <definedName name="Z_713485E0_0343_11D9_BDE5_00D0B7DFDCA8_.wvu.PrintArea" localSheetId="2" hidden="1">'раздел'!$A$7:$C$13</definedName>
    <definedName name="Z_713485E0_0343_11D9_BDE5_00D0B7DFDCA8_.wvu.PrintArea" localSheetId="1" hidden="1">'с целев'!$A$7:$E$31</definedName>
    <definedName name="Z_7E9A6A00_C93B_11D5_85E9_00A0D21C4496_.wvu.PrintTitles" localSheetId="0" hidden="1">'ведом'!$8:$8</definedName>
    <definedName name="Z_7E9A6A00_C93B_11D5_85E9_00A0D21C4496_.wvu.PrintTitles" localSheetId="2" hidden="1">'раздел'!$8:$8</definedName>
    <definedName name="Z_7E9A6A00_C93B_11D5_85E9_00A0D21C4496_.wvu.PrintTitles" localSheetId="1" hidden="1">'с целев'!$8:$8</definedName>
    <definedName name="Z_93C40B20_ED7A_11D6_920B_A2C04FDEBAD7_.wvu.Cols" localSheetId="0" hidden="1">'ведом'!#REF!</definedName>
    <definedName name="Z_93C40B20_ED7A_11D6_920B_A2C04FDEBAD7_.wvu.Cols" localSheetId="2" hidden="1">'раздел'!#REF!</definedName>
    <definedName name="Z_93C40B20_ED7A_11D6_920B_A2C04FDEBAD7_.wvu.Cols" localSheetId="1" hidden="1">'с целев'!#REF!</definedName>
    <definedName name="Z_93C40B20_ED7A_11D6_920B_A2C04FDEBAD7_.wvu.PrintArea" localSheetId="0" hidden="1">'ведом'!$A$7:$F$31</definedName>
    <definedName name="Z_93C40B20_ED7A_11D6_920B_A2C04FDEBAD7_.wvu.PrintArea" localSheetId="2" hidden="1">'раздел'!$A$7:$C$13</definedName>
    <definedName name="Z_93C40B20_ED7A_11D6_920B_A2C04FDEBAD7_.wvu.PrintArea" localSheetId="1" hidden="1">'с целев'!$A$7:$E$31</definedName>
    <definedName name="Z_93C40B20_ED7A_11D6_920B_A2C04FDEBAD7_.wvu.PrintTitles" localSheetId="0" hidden="1">'ведом'!$8:$8</definedName>
    <definedName name="Z_93C40B20_ED7A_11D6_920B_A2C04FDEBAD7_.wvu.PrintTitles" localSheetId="2" hidden="1">'раздел'!$8:$8</definedName>
    <definedName name="Z_93C40B20_ED7A_11D6_920B_A2C04FDEBAD7_.wvu.PrintTitles" localSheetId="1" hidden="1">'с целев'!$8:$8</definedName>
    <definedName name="Z_94819222_240B_11D9_A06B_444553540000_.wvu.PrintArea" localSheetId="0" hidden="1">'ведом'!#REF!</definedName>
    <definedName name="Z_94819222_240B_11D9_A06B_444553540000_.wvu.PrintArea" localSheetId="2" hidden="1">'раздел'!#REF!</definedName>
    <definedName name="Z_94819222_240B_11D9_A06B_444553540000_.wvu.PrintArea" localSheetId="1" hidden="1">'с целев'!#REF!</definedName>
    <definedName name="Z_94819222_240B_11D9_A06B_444553540000_.wvu.PrintTitles" localSheetId="0" hidden="1">'ведом'!$7:$8</definedName>
    <definedName name="Z_94819222_240B_11D9_A06B_444553540000_.wvu.PrintTitles" localSheetId="2" hidden="1">'раздел'!$7:$8</definedName>
    <definedName name="Z_94819222_240B_11D9_A06B_444553540000_.wvu.PrintTitles" localSheetId="1" hidden="1">'с целев'!$7:$8</definedName>
    <definedName name="Z_99E54BA4_F01C_11D6_8259_000347879440_.wvu.PrintArea" localSheetId="0" hidden="1">'ведом'!$A$7:$F$31</definedName>
    <definedName name="Z_99E54BA4_F01C_11D6_8259_000347879440_.wvu.PrintArea" localSheetId="2" hidden="1">'раздел'!$A$7:$C$13</definedName>
    <definedName name="Z_99E54BA4_F01C_11D6_8259_000347879440_.wvu.PrintArea" localSheetId="1" hidden="1">'с целев'!$A$7:$E$31</definedName>
    <definedName name="Z_A20DE9A4_91C5_4A82_B352_9065C6B8D084_.wvu.PrintArea" localSheetId="0" hidden="1">'ведом'!$A$7:$F$31</definedName>
    <definedName name="Z_A20DE9A4_91C5_4A82_B352_9065C6B8D084_.wvu.PrintArea" localSheetId="2" hidden="1">'раздел'!$A$7:$C$13</definedName>
    <definedName name="Z_A20DE9A4_91C5_4A82_B352_9065C6B8D084_.wvu.PrintArea" localSheetId="1" hidden="1">'с целев'!$A$7:$E$31</definedName>
    <definedName name="Z_A4167EA2_EDA6_11D6_BB51_CC512A9BFA37_.wvu.PrintArea" localSheetId="0" hidden="1">'ведом'!#REF!</definedName>
    <definedName name="Z_A4167EA2_EDA6_11D6_BB51_CC512A9BFA37_.wvu.PrintArea" localSheetId="2" hidden="1">'раздел'!#REF!</definedName>
    <definedName name="Z_A4167EA2_EDA6_11D6_BB51_CC512A9BFA37_.wvu.PrintArea" localSheetId="1" hidden="1">'с целев'!#REF!</definedName>
    <definedName name="Z_A4167EA2_EDA6_11D6_BB51_CC512A9BFA37_.wvu.PrintTitles" localSheetId="0" hidden="1">'ведом'!$7:$8</definedName>
    <definedName name="Z_A4167EA2_EDA6_11D6_BB51_CC512A9BFA37_.wvu.PrintTitles" localSheetId="2" hidden="1">'раздел'!$7:$8</definedName>
    <definedName name="Z_A4167EA2_EDA6_11D6_BB51_CC512A9BFA37_.wvu.PrintTitles" localSheetId="1" hidden="1">'с целев'!$7:$8</definedName>
    <definedName name="Z_DA276AC1_7ADB_4268_86ED_C95F42EC0528_.wvu.PrintTitles" localSheetId="0" hidden="1">'ведом'!$7:$8</definedName>
    <definedName name="Z_DA276AC1_7ADB_4268_86ED_C95F42EC0528_.wvu.PrintTitles" localSheetId="2" hidden="1">'раздел'!$7:$8</definedName>
    <definedName name="Z_DA276AC1_7ADB_4268_86ED_C95F42EC0528_.wvu.PrintTitles" localSheetId="1" hidden="1">'с целев'!$7:$8</definedName>
    <definedName name="Z_EF2A25C0_C96E_11D5_A541_0060972399EB_.wvu.PrintArea" localSheetId="0" hidden="1">'ведом'!#REF!</definedName>
    <definedName name="Z_EF2A25C0_C96E_11D5_A541_0060972399EB_.wvu.PrintArea" localSheetId="2" hidden="1">'раздел'!#REF!</definedName>
    <definedName name="Z_EF2A25C0_C96E_11D5_A541_0060972399EB_.wvu.PrintArea" localSheetId="1" hidden="1">'с целев'!#REF!</definedName>
    <definedName name="Z_EF2A25C0_C96E_11D5_A541_0060972399EB_.wvu.PrintTitles" localSheetId="0" hidden="1">'ведом'!$7:$8</definedName>
    <definedName name="Z_EF2A25C0_C96E_11D5_A541_0060972399EB_.wvu.PrintTitles" localSheetId="2" hidden="1">'раздел'!$7:$8</definedName>
    <definedName name="Z_EF2A25C0_C96E_11D5_A541_0060972399EB_.wvu.PrintTitles" localSheetId="1" hidden="1">'с целев'!$7:$8</definedName>
    <definedName name="_xlnm.Print_Titles" localSheetId="0">'ведом'!$8:$8</definedName>
    <definedName name="_xlnm.Print_Titles" localSheetId="2">'раздел'!$8:$8</definedName>
    <definedName name="_xlnm.Print_Titles" localSheetId="1">'с целев'!$8:$8</definedName>
    <definedName name="_xlnm.Print_Area" localSheetId="0">'ведом'!$A$1:$G$122</definedName>
    <definedName name="_xlnm.Print_Area" localSheetId="2">'раздел'!$A$1:$D$39</definedName>
    <definedName name="_xlnm.Print_Area" localSheetId="1">'с целев'!$A$1:$F$123</definedName>
  </definedNames>
  <calcPr fullCalcOnLoad="1" refMode="R1C1"/>
</workbook>
</file>

<file path=xl/sharedStrings.xml><?xml version="1.0" encoding="utf-8"?>
<sst xmlns="http://schemas.openxmlformats.org/spreadsheetml/2006/main" count="1058" uniqueCount="164">
  <si>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</si>
  <si>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</si>
  <si>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</si>
  <si>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</si>
  <si>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</si>
  <si>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</si>
  <si>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</si>
  <si>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</si>
  <si>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</si>
  <si>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</si>
  <si>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</si>
  <si>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</si>
  <si>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04</t>
  </si>
  <si>
    <t>Другие общегосударственные вопросы</t>
  </si>
  <si>
    <t>05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</si>
  <si>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</si>
  <si>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</si>
  <si>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</si>
  <si>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</si>
  <si>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</si>
  <si>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</si>
  <si>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</si>
  <si>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</si>
  <si>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</si>
  <si>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</si>
  <si>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Культура </t>
  </si>
  <si>
    <t>Уличное освещение</t>
  </si>
  <si>
    <t>Жилищно-коммунальное хозяйство</t>
  </si>
  <si>
    <t xml:space="preserve"> </t>
  </si>
  <si>
    <t>Мин</t>
  </si>
  <si>
    <t>Прочие мероприятия по благоустройству городских округов и поселений</t>
  </si>
  <si>
    <t>Приложение №5</t>
  </si>
  <si>
    <t>Благоустроиство</t>
  </si>
  <si>
    <t>Социальная политика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</si>
  <si>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</si>
  <si>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13</t>
  </si>
  <si>
    <t>10</t>
  </si>
  <si>
    <t>Пенсионное обеспечение</t>
  </si>
  <si>
    <t>100</t>
  </si>
  <si>
    <t>200</t>
  </si>
  <si>
    <t>300</t>
  </si>
  <si>
    <t>Социальное обеспечение и иные выплаты населению</t>
  </si>
  <si>
    <t>09</t>
  </si>
  <si>
    <t>Дорожное хозяйство(дорожные фонды)</t>
  </si>
  <si>
    <t>Развитие улично-дорожной сети в городах, рабочих поселках, поселках городского типа и селах</t>
  </si>
  <si>
    <t>400</t>
  </si>
  <si>
    <t>Резервные фонды</t>
  </si>
  <si>
    <t>11</t>
  </si>
  <si>
    <t>Резервные фонды местных администраций</t>
  </si>
  <si>
    <t>07</t>
  </si>
  <si>
    <t>12</t>
  </si>
  <si>
    <t>Другие вопросы в области национальной экономики</t>
  </si>
  <si>
    <t>Образование</t>
  </si>
  <si>
    <t>Проведение мероприятий по благоустройству кладбищ</t>
  </si>
  <si>
    <t>303</t>
  </si>
  <si>
    <t>01 0 0000</t>
  </si>
  <si>
    <t>Расходы на обеспечение деятельности органов местного самоуправления</t>
  </si>
  <si>
    <t>01 2 0000</t>
  </si>
  <si>
    <t>01 2 1012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</si>
  <si>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</si>
  <si>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</si>
  <si>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 органов местного самоуправления</t>
  </si>
  <si>
    <t>01 2 1011</t>
  </si>
  <si>
    <t>Закупка товаров, работ и услуг для государственных (муниципальных) нужд</t>
  </si>
  <si>
    <t>Иные расходы органов государственной власти субъектов Российской Федерации и органов местного самоуправления</t>
  </si>
  <si>
    <t>99 0 0000</t>
  </si>
  <si>
    <t>99 1 0000</t>
  </si>
  <si>
    <t>99 1 1410</t>
  </si>
  <si>
    <t>Закупка товаров, работ и услуг для муниципальных нужд</t>
  </si>
  <si>
    <t>01 4 0000</t>
  </si>
  <si>
    <t xml:space="preserve">Функционирование административных комиссий </t>
  </si>
  <si>
    <t>01 4 7006</t>
  </si>
  <si>
    <t>Расходы на выполнение других обязательств государства</t>
  </si>
  <si>
    <t>99 9 0000</t>
  </si>
  <si>
    <t>Общее руководство и управление общими службами</t>
  </si>
  <si>
    <t>99 9 1473</t>
  </si>
  <si>
    <t>Мобилизационная и вневойсковая подготовка</t>
  </si>
  <si>
    <t>01 4 5118</t>
  </si>
  <si>
    <t>Национальная экономика</t>
  </si>
  <si>
    <t xml:space="preserve">Общеэкономические вопросы </t>
  </si>
  <si>
    <t>Иные вопросы в отраслях социальной сферы</t>
  </si>
  <si>
    <t>90 0 0000</t>
  </si>
  <si>
    <t>Иные вопросы в сфере социальной политики</t>
  </si>
  <si>
    <t>90 4 0000</t>
  </si>
  <si>
    <t>Содействие занятости населения</t>
  </si>
  <si>
    <t>90 4 1682</t>
  </si>
  <si>
    <t>91 0 0000</t>
  </si>
  <si>
    <t>Иные вопросы в области национальной экономики</t>
  </si>
  <si>
    <t>91 2 0000</t>
  </si>
  <si>
    <t>54 0 0000</t>
  </si>
  <si>
    <t>Расходы на реализацию мероприятий муниципальных целевых программ</t>
  </si>
  <si>
    <t>54 0 6099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</si>
  <si>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2014г.</t>
  </si>
  <si>
    <t>Коммунальное хозяйство</t>
  </si>
  <si>
    <t>53 0 0000</t>
  </si>
  <si>
    <t>53 0 6099</t>
  </si>
  <si>
    <t>Капитальные вложения в объекты недвижимого имущества государственной (муниципальной) собственности</t>
  </si>
  <si>
    <t>Иные вопросы в области жилищно-коммунального хозяйства</t>
  </si>
  <si>
    <t>92 0 0000</t>
  </si>
  <si>
    <t>92 9 0000</t>
  </si>
  <si>
    <t>Иные расходы в области жилищно-коммунального хозяйства</t>
  </si>
  <si>
    <t>92 9 1805</t>
  </si>
  <si>
    <t>92 9 1808</t>
  </si>
  <si>
    <t>Другие вопросы в области образования</t>
  </si>
  <si>
    <t>12 0 0000</t>
  </si>
  <si>
    <t>12 0 6099</t>
  </si>
  <si>
    <t>19 0 0000</t>
  </si>
  <si>
    <t>19 0 6099</t>
  </si>
  <si>
    <t>40 0 0000</t>
  </si>
  <si>
    <t>40 0 6099</t>
  </si>
  <si>
    <t xml:space="preserve">Культура,кинематография </t>
  </si>
  <si>
    <t>02 0 0000</t>
  </si>
  <si>
    <t>02 2 0000</t>
  </si>
  <si>
    <t>Учреждения культуры</t>
  </si>
  <si>
    <t>02 2 1053</t>
  </si>
  <si>
    <t>Доплаты к пенсиям</t>
  </si>
  <si>
    <t>Молодежная политика и оздоровление детей</t>
  </si>
  <si>
    <t>90 4 16 27</t>
  </si>
  <si>
    <t xml:space="preserve">90 4 16 27 </t>
  </si>
  <si>
    <t>Приложение № 6</t>
  </si>
  <si>
    <t>Приложение № 4</t>
  </si>
  <si>
    <t>Целевая программа поселения "О мерах по профилактике наркомании и токсикомании в Бурлинском районе "на 2013-2015 годы</t>
  </si>
  <si>
    <t>Целевые пограммы муниципальных образований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</si>
  <si>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</si>
  <si>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</si>
  <si>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57 0 0000</t>
  </si>
  <si>
    <t>57 0 6099</t>
  </si>
  <si>
    <t>Другие вопросы в области культуры, кинемографии</t>
  </si>
  <si>
    <t>Целевая программа поселения "Энергосбережение и повышение энергетической эффективности на территории Бурлинского сельсовета до 2015 года "</t>
  </si>
  <si>
    <t>Целевая программа поселения "О долгосрочной целевой программе по противодействию терроризму и экстремизму в Бурлинском сельсовете "на 2013-2015 годы</t>
  </si>
  <si>
    <t xml:space="preserve">19 0 6099 </t>
  </si>
  <si>
    <t xml:space="preserve">40 0 6099 </t>
  </si>
  <si>
    <t>Целевая программа поселения "Молодежная политика"на 2014-2015 годы</t>
  </si>
  <si>
    <t>Целевая программа поселения 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2014г</t>
  </si>
  <si>
    <t>Ведомственная структура расходов  бюджета   на 2015 год</t>
  </si>
  <si>
    <t>800</t>
  </si>
  <si>
    <t>Иные бюджетные ассигнования</t>
  </si>
  <si>
    <t xml:space="preserve">Распределение бюджетных ассигнований 
по разделам и подразделам классификации расходов бюджета поселения
на 2015 год
</t>
  </si>
  <si>
    <t>Распределение бюджетных ассигнований по разделам,подразделам,целевым статьям (муниципальным программам и не программным направлениям деятельности),группам (группам и подгруппам) видов расходов на 2015 год</t>
  </si>
  <si>
    <t xml:space="preserve">                                                                                                                                       к решению о бюджете муниципального </t>
  </si>
  <si>
    <t>образования Бурлинский сельсовет на 2015 год</t>
  </si>
  <si>
    <t>образования Бурлинский сельсовет на 2015год</t>
  </si>
  <si>
    <t xml:space="preserve">                                 к решению о бюжете мниципального </t>
  </si>
  <si>
    <t xml:space="preserve">                                                                                                                                       к  решению о бюджете муниципального </t>
  </si>
  <si>
    <t>14</t>
  </si>
  <si>
    <t>Национальная безопасность</t>
  </si>
  <si>
    <t>Другие вопросы в области национальной безопасности  и правохранительной деятельности</t>
  </si>
  <si>
    <t>Другие вопросы в области национальной безопавсности и правоохранительной деятельности</t>
  </si>
  <si>
    <t>Целевая прграмма поселения "Обеспечение первичных мер пожарной безопасности на территории МО Бурлинский сельсовет Бурлинского района Алтайского края на 2015 год"</t>
  </si>
  <si>
    <t>15 0 0000</t>
  </si>
  <si>
    <t>15 0 6099</t>
  </si>
  <si>
    <t>91 2 6727</t>
  </si>
  <si>
    <t>92 9 7120</t>
  </si>
  <si>
    <t>02 5 1082</t>
  </si>
  <si>
    <t>02 5 0000</t>
  </si>
  <si>
    <t>Расходы на обеспечение деятельности (оказание услуг) иных подведомственных учреждений</t>
  </si>
  <si>
    <t>02 51082</t>
  </si>
  <si>
    <t>Учебно-методические кабинеты,централизованные бухгалтерии,группы хозяйственного обслуживания, учебные фильмотеки,межшкольные учебно-производственные комбинаты,логопедические пункты</t>
  </si>
  <si>
    <t>92 9 1807</t>
  </si>
  <si>
    <t>Организация и содержание мест захоронения</t>
  </si>
  <si>
    <t xml:space="preserve">Субсидия на капитальный ремонт и ремонт автомобильных дорог общего пользования местного значения </t>
  </si>
  <si>
    <t>1727103</t>
  </si>
  <si>
    <t>1700000</t>
  </si>
  <si>
    <t>Долгосрочная целевая программа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</si>
</sst>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2"/>
      <color indexed="8"/>
      <name val="Times New Romas"/>
      <family val="0"/>
    </font>
    <font>
      <sz val="11"/>
      <color indexed="8"/>
      <name val="Times New Romas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22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24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7" borderId="0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3" fillId="22" borderId="0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6" fillId="22" borderId="0" xfId="0" applyFont="1" applyFill="1" applyBorder="1" applyAlignment="1">
      <alignment/>
    </xf>
    <xf numFmtId="0" fontId="25" fillId="7" borderId="0" xfId="0" applyFont="1" applyFill="1" applyBorder="1" applyAlignment="1">
      <alignment/>
    </xf>
    <xf numFmtId="0" fontId="25" fillId="2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0" fillId="22" borderId="0" xfId="0" applyFill="1" applyBorder="1" applyAlignment="1">
      <alignment/>
    </xf>
    <xf numFmtId="0" fontId="0" fillId="20" borderId="0" xfId="0" applyFill="1" applyBorder="1" applyAlignment="1">
      <alignment/>
    </xf>
    <xf numFmtId="0" fontId="0" fillId="0" borderId="0" xfId="0" applyBorder="1" applyAlignment="1">
      <alignment/>
    </xf>
    <xf numFmtId="0" fontId="5" fillId="22" borderId="0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2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justify"/>
    </xf>
    <xf numFmtId="49" fontId="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left" vertical="justify" wrapText="1"/>
    </xf>
    <xf numFmtId="49" fontId="6" fillId="0" borderId="10" xfId="0" applyNumberFormat="1" applyFont="1" applyFill="1" applyBorder="1" applyAlignment="1">
      <alignment horizontal="center" vertical="justify" wrapText="1"/>
    </xf>
    <xf numFmtId="179" fontId="1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29" fillId="0" borderId="10" xfId="0" applyFont="1" applyFill="1" applyBorder="1" applyAlignment="1">
      <alignment horizontal="left" vertical="justify" wrapText="1"/>
    </xf>
    <xf numFmtId="179" fontId="1" fillId="0" borderId="10" xfId="0" applyNumberFormat="1" applyFont="1" applyFill="1" applyBorder="1" applyAlignment="1">
      <alignment horizontal="center" vertical="justify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179" fontId="6" fillId="0" borderId="10" xfId="0" applyNumberFormat="1" applyFont="1" applyFill="1" applyBorder="1" applyAlignment="1">
      <alignment horizontal="center" vertical="justify" wrapText="1"/>
    </xf>
    <xf numFmtId="0" fontId="6" fillId="0" borderId="10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/>
    </xf>
    <xf numFmtId="49" fontId="1" fillId="0" borderId="12" xfId="0" applyNumberFormat="1" applyFont="1" applyFill="1" applyBorder="1" applyAlignment="1">
      <alignment horizontal="center" vertical="justify"/>
    </xf>
    <xf numFmtId="49" fontId="1" fillId="0" borderId="11" xfId="0" applyNumberFormat="1" applyFont="1" applyFill="1" applyBorder="1" applyAlignment="1">
      <alignment horizontal="center" vertical="justify"/>
    </xf>
    <xf numFmtId="49" fontId="1" fillId="0" borderId="13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0" fontId="29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horizontal="center" vertical="justify" wrapText="1"/>
    </xf>
    <xf numFmtId="0" fontId="30" fillId="0" borderId="10" xfId="0" applyFont="1" applyFill="1" applyBorder="1" applyAlignment="1">
      <alignment vertical="justify" wrapText="1"/>
    </xf>
    <xf numFmtId="0" fontId="6" fillId="0" borderId="1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/>
    </xf>
    <xf numFmtId="0" fontId="6" fillId="0" borderId="0" xfId="0" applyFont="1" applyFill="1" applyBorder="1" applyAlignment="1">
      <alignment vertical="justify"/>
    </xf>
    <xf numFmtId="49" fontId="0" fillId="0" borderId="0" xfId="0" applyNumberFormat="1" applyFill="1" applyBorder="1" applyAlignment="1">
      <alignment vertical="justify"/>
    </xf>
    <xf numFmtId="0" fontId="6" fillId="0" borderId="0" xfId="0" applyFont="1" applyFill="1" applyBorder="1" applyAlignment="1">
      <alignment horizontal="center" vertical="justify" wrapText="1"/>
    </xf>
    <xf numFmtId="0" fontId="28" fillId="0" borderId="0" xfId="0" applyFont="1" applyFill="1" applyBorder="1" applyAlignment="1">
      <alignment vertical="justify"/>
    </xf>
    <xf numFmtId="49" fontId="28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6"/>
  <sheetViews>
    <sheetView tabSelected="1" view="pageBreakPreview" zoomScaleSheetLayoutView="100" zoomScalePageLayoutView="0"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1" sqref="A81"/>
    </sheetView>
  </sheetViews>
  <sheetFormatPr defaultColWidth="8.875" defaultRowHeight="12.75"/>
  <cols>
    <col min="1" max="1" width="58.375" style="6" customWidth="1"/>
    <col min="2" max="2" width="14.75390625" style="1" customWidth="1"/>
    <col min="3" max="3" width="12.125" style="9" customWidth="1"/>
    <col min="4" max="4" width="14.125" style="9" customWidth="1"/>
    <col min="5" max="5" width="17.875" style="9" customWidth="1"/>
    <col min="6" max="6" width="12.625" style="9" customWidth="1"/>
    <col min="7" max="7" width="18.25390625" style="1" customWidth="1"/>
    <col min="8" max="16384" width="8.875" style="1" customWidth="1"/>
  </cols>
  <sheetData>
    <row r="1" spans="1:7" ht="15.75">
      <c r="A1" s="73"/>
      <c r="B1" s="8"/>
      <c r="C1" s="13"/>
      <c r="D1" s="13"/>
      <c r="E1" s="13"/>
      <c r="F1" s="73"/>
      <c r="G1" s="8"/>
    </row>
    <row r="2" spans="1:7" ht="15.75">
      <c r="A2" s="8"/>
      <c r="B2" s="8"/>
      <c r="C2" s="13"/>
      <c r="D2" s="13" t="s">
        <v>28</v>
      </c>
      <c r="E2" s="13" t="s">
        <v>28</v>
      </c>
      <c r="F2" s="13" t="s">
        <v>31</v>
      </c>
      <c r="G2" s="8"/>
    </row>
    <row r="3" spans="1:7" ht="15.75">
      <c r="A3" s="8" t="s">
        <v>34</v>
      </c>
      <c r="B3" s="8"/>
      <c r="C3" s="75" t="s">
        <v>142</v>
      </c>
      <c r="D3" s="76"/>
      <c r="E3" s="76"/>
      <c r="F3" s="76"/>
      <c r="G3" s="76"/>
    </row>
    <row r="4" spans="1:7" ht="15.75">
      <c r="A4" s="8"/>
      <c r="B4" s="8"/>
      <c r="C4" s="39"/>
      <c r="D4" s="75" t="s">
        <v>141</v>
      </c>
      <c r="E4" s="75"/>
      <c r="F4" s="75"/>
      <c r="G4" s="75"/>
    </row>
    <row r="5" spans="1:7" ht="15.75" customHeight="1">
      <c r="A5" s="80" t="s">
        <v>134</v>
      </c>
      <c r="B5" s="81"/>
      <c r="C5" s="81"/>
      <c r="D5" s="81"/>
      <c r="E5" s="81"/>
      <c r="F5" s="81"/>
      <c r="G5" s="81"/>
    </row>
    <row r="6" spans="1:7" ht="15.75">
      <c r="A6" s="81"/>
      <c r="B6" s="81"/>
      <c r="C6" s="81"/>
      <c r="D6" s="81"/>
      <c r="E6" s="81"/>
      <c r="F6" s="81"/>
      <c r="G6" s="81"/>
    </row>
    <row r="7" spans="1:7" ht="18" customHeight="1">
      <c r="A7" s="77" t="s">
        <v>0</v>
      </c>
      <c r="B7" s="77"/>
      <c r="C7" s="78"/>
      <c r="D7" s="78"/>
      <c r="E7" s="78"/>
      <c r="F7" s="78"/>
      <c r="G7" s="36"/>
    </row>
    <row r="8" spans="1:7" s="2" customFormat="1" ht="31.5" customHeight="1">
      <c r="A8" s="56" t="s">
        <v>1</v>
      </c>
      <c r="B8" s="44" t="s">
        <v>29</v>
      </c>
      <c r="C8" s="57" t="s">
        <v>2</v>
      </c>
      <c r="D8" s="58" t="s">
        <v>3</v>
      </c>
      <c r="E8" s="59" t="s">
        <v>4</v>
      </c>
      <c r="F8" s="58" t="s">
        <v>5</v>
      </c>
      <c r="G8" s="56" t="s">
        <v>6</v>
      </c>
    </row>
    <row r="9" spans="1:7" s="12" customFormat="1" ht="15.75">
      <c r="A9" s="60" t="s">
        <v>7</v>
      </c>
      <c r="B9" s="47" t="s">
        <v>54</v>
      </c>
      <c r="C9" s="47" t="s">
        <v>8</v>
      </c>
      <c r="D9" s="47"/>
      <c r="E9" s="47"/>
      <c r="F9" s="47"/>
      <c r="G9" s="48">
        <f>SUM(G10+G15+G20+G27+G32)</f>
        <v>1840.8000000000002</v>
      </c>
    </row>
    <row r="10" spans="1:7" s="4" customFormat="1" ht="30.75" customHeight="1">
      <c r="A10" s="60" t="s">
        <v>17</v>
      </c>
      <c r="B10" s="47" t="s">
        <v>54</v>
      </c>
      <c r="C10" s="47" t="s">
        <v>18</v>
      </c>
      <c r="D10" s="47" t="s">
        <v>19</v>
      </c>
      <c r="E10" s="47"/>
      <c r="F10" s="47"/>
      <c r="G10" s="48">
        <f>SUM(G11)</f>
        <v>272.4</v>
      </c>
    </row>
    <row r="11" spans="1:7" s="3" customFormat="1" ht="45.75" customHeight="1">
      <c r="A11" s="60" t="s">
        <v>20</v>
      </c>
      <c r="B11" s="47" t="s">
        <v>54</v>
      </c>
      <c r="C11" s="47" t="s">
        <v>8</v>
      </c>
      <c r="D11" s="47" t="s">
        <v>9</v>
      </c>
      <c r="E11" s="47" t="s">
        <v>55</v>
      </c>
      <c r="F11" s="47"/>
      <c r="G11" s="48">
        <f>SUM(G13)</f>
        <v>272.4</v>
      </c>
    </row>
    <row r="12" spans="1:7" s="15" customFormat="1" ht="32.25" customHeight="1">
      <c r="A12" s="61" t="s">
        <v>56</v>
      </c>
      <c r="B12" s="47" t="s">
        <v>54</v>
      </c>
      <c r="C12" s="47" t="s">
        <v>8</v>
      </c>
      <c r="D12" s="47" t="s">
        <v>9</v>
      </c>
      <c r="E12" s="47" t="s">
        <v>57</v>
      </c>
      <c r="F12" s="47"/>
      <c r="G12" s="48">
        <f>SUM(G13)</f>
        <v>272.4</v>
      </c>
    </row>
    <row r="13" spans="1:7" s="16" customFormat="1" ht="19.5" customHeight="1">
      <c r="A13" s="60" t="s">
        <v>21</v>
      </c>
      <c r="B13" s="47" t="s">
        <v>54</v>
      </c>
      <c r="C13" s="47" t="s">
        <v>8</v>
      </c>
      <c r="D13" s="47" t="s">
        <v>9</v>
      </c>
      <c r="E13" s="47" t="s">
        <v>58</v>
      </c>
      <c r="F13" s="47"/>
      <c r="G13" s="48">
        <f>SUM(G14)</f>
        <v>272.4</v>
      </c>
    </row>
    <row r="14" spans="1:7" ht="66" customHeight="1">
      <c r="A14" s="62" t="s">
        <v>59</v>
      </c>
      <c r="B14" s="47" t="s">
        <v>54</v>
      </c>
      <c r="C14" s="47" t="s">
        <v>8</v>
      </c>
      <c r="D14" s="47" t="s">
        <v>9</v>
      </c>
      <c r="E14" s="47" t="s">
        <v>58</v>
      </c>
      <c r="F14" s="47" t="s">
        <v>38</v>
      </c>
      <c r="G14" s="51">
        <v>272.4</v>
      </c>
    </row>
    <row r="15" spans="1:7" s="17" customFormat="1" ht="46.5" customHeight="1">
      <c r="A15" s="61" t="s">
        <v>60</v>
      </c>
      <c r="B15" s="52" t="s">
        <v>54</v>
      </c>
      <c r="C15" s="52" t="s">
        <v>8</v>
      </c>
      <c r="D15" s="52" t="s">
        <v>11</v>
      </c>
      <c r="E15" s="52"/>
      <c r="F15" s="52"/>
      <c r="G15" s="48">
        <f>SUM(G16)</f>
        <v>2</v>
      </c>
    </row>
    <row r="16" spans="1:7" s="3" customFormat="1" ht="48" customHeight="1">
      <c r="A16" s="60" t="s">
        <v>20</v>
      </c>
      <c r="B16" s="52" t="s">
        <v>54</v>
      </c>
      <c r="C16" s="52" t="s">
        <v>8</v>
      </c>
      <c r="D16" s="52" t="s">
        <v>11</v>
      </c>
      <c r="E16" s="47" t="s">
        <v>55</v>
      </c>
      <c r="F16" s="52"/>
      <c r="G16" s="48">
        <f>SUM(G18)</f>
        <v>2</v>
      </c>
    </row>
    <row r="17" spans="1:7" s="15" customFormat="1" ht="32.25" customHeight="1">
      <c r="A17" s="61" t="s">
        <v>56</v>
      </c>
      <c r="B17" s="47" t="s">
        <v>54</v>
      </c>
      <c r="C17" s="47" t="s">
        <v>8</v>
      </c>
      <c r="D17" s="47" t="s">
        <v>11</v>
      </c>
      <c r="E17" s="47" t="s">
        <v>57</v>
      </c>
      <c r="F17" s="47"/>
      <c r="G17" s="48">
        <f>SUM(G18)</f>
        <v>2</v>
      </c>
    </row>
    <row r="18" spans="1:7" s="16" customFormat="1" ht="23.25" customHeight="1">
      <c r="A18" s="60" t="s">
        <v>61</v>
      </c>
      <c r="B18" s="47" t="s">
        <v>54</v>
      </c>
      <c r="C18" s="47" t="s">
        <v>8</v>
      </c>
      <c r="D18" s="47" t="s">
        <v>11</v>
      </c>
      <c r="E18" s="47" t="s">
        <v>62</v>
      </c>
      <c r="F18" s="47"/>
      <c r="G18" s="48">
        <f>SUM(G19)</f>
        <v>2</v>
      </c>
    </row>
    <row r="19" spans="1:7" ht="32.25" customHeight="1">
      <c r="A19" s="62" t="s">
        <v>63</v>
      </c>
      <c r="B19" s="47" t="s">
        <v>54</v>
      </c>
      <c r="C19" s="47" t="s">
        <v>8</v>
      </c>
      <c r="D19" s="47" t="s">
        <v>11</v>
      </c>
      <c r="E19" s="47" t="s">
        <v>62</v>
      </c>
      <c r="F19" s="47" t="s">
        <v>39</v>
      </c>
      <c r="G19" s="51">
        <v>2</v>
      </c>
    </row>
    <row r="20" spans="1:7" s="17" customFormat="1" ht="64.5" customHeight="1">
      <c r="A20" s="60" t="s">
        <v>22</v>
      </c>
      <c r="B20" s="47" t="s">
        <v>54</v>
      </c>
      <c r="C20" s="47" t="s">
        <v>8</v>
      </c>
      <c r="D20" s="47" t="s">
        <v>12</v>
      </c>
      <c r="E20" s="47"/>
      <c r="F20" s="47"/>
      <c r="G20" s="48">
        <f>SUM(G21)</f>
        <v>1498.5</v>
      </c>
    </row>
    <row r="21" spans="1:7" s="3" customFormat="1" ht="48" customHeight="1">
      <c r="A21" s="60" t="s">
        <v>20</v>
      </c>
      <c r="B21" s="52" t="s">
        <v>54</v>
      </c>
      <c r="C21" s="47" t="s">
        <v>8</v>
      </c>
      <c r="D21" s="47" t="s">
        <v>12</v>
      </c>
      <c r="E21" s="47" t="s">
        <v>55</v>
      </c>
      <c r="F21" s="52"/>
      <c r="G21" s="48">
        <f>SUM(G23)</f>
        <v>1498.5</v>
      </c>
    </row>
    <row r="22" spans="1:7" s="15" customFormat="1" ht="32.25" customHeight="1">
      <c r="A22" s="61" t="s">
        <v>56</v>
      </c>
      <c r="B22" s="47" t="s">
        <v>54</v>
      </c>
      <c r="C22" s="47" t="s">
        <v>8</v>
      </c>
      <c r="D22" s="47" t="s">
        <v>12</v>
      </c>
      <c r="E22" s="47" t="s">
        <v>57</v>
      </c>
      <c r="F22" s="47"/>
      <c r="G22" s="48">
        <f>G23</f>
        <v>1498.5</v>
      </c>
    </row>
    <row r="23" spans="1:7" s="16" customFormat="1" ht="23.25" customHeight="1">
      <c r="A23" s="60" t="s">
        <v>61</v>
      </c>
      <c r="B23" s="47" t="s">
        <v>54</v>
      </c>
      <c r="C23" s="47" t="s">
        <v>8</v>
      </c>
      <c r="D23" s="47" t="s">
        <v>12</v>
      </c>
      <c r="E23" s="47" t="s">
        <v>62</v>
      </c>
      <c r="F23" s="47"/>
      <c r="G23" s="48">
        <f>G24+G25+G26</f>
        <v>1498.5</v>
      </c>
    </row>
    <row r="24" spans="1:7" s="3" customFormat="1" ht="81.75" customHeight="1">
      <c r="A24" s="62" t="s">
        <v>59</v>
      </c>
      <c r="B24" s="47" t="s">
        <v>54</v>
      </c>
      <c r="C24" s="47" t="s">
        <v>8</v>
      </c>
      <c r="D24" s="47" t="s">
        <v>12</v>
      </c>
      <c r="E24" s="47" t="s">
        <v>62</v>
      </c>
      <c r="F24" s="47" t="s">
        <v>38</v>
      </c>
      <c r="G24" s="48">
        <v>1036.5</v>
      </c>
    </row>
    <row r="25" spans="1:7" s="3" customFormat="1" ht="31.5" customHeight="1">
      <c r="A25" s="62" t="s">
        <v>63</v>
      </c>
      <c r="B25" s="47" t="s">
        <v>54</v>
      </c>
      <c r="C25" s="47" t="s">
        <v>8</v>
      </c>
      <c r="D25" s="47" t="s">
        <v>12</v>
      </c>
      <c r="E25" s="47" t="s">
        <v>62</v>
      </c>
      <c r="F25" s="47" t="s">
        <v>39</v>
      </c>
      <c r="G25" s="51">
        <v>357</v>
      </c>
    </row>
    <row r="26" spans="1:7" s="3" customFormat="1" ht="31.5" customHeight="1">
      <c r="A26" s="62" t="s">
        <v>136</v>
      </c>
      <c r="B26" s="47" t="s">
        <v>54</v>
      </c>
      <c r="C26" s="47" t="s">
        <v>8</v>
      </c>
      <c r="D26" s="47" t="s">
        <v>12</v>
      </c>
      <c r="E26" s="47" t="s">
        <v>62</v>
      </c>
      <c r="F26" s="47" t="s">
        <v>135</v>
      </c>
      <c r="G26" s="51">
        <v>105</v>
      </c>
    </row>
    <row r="27" spans="1:7" s="17" customFormat="1" ht="23.25" customHeight="1">
      <c r="A27" s="60" t="s">
        <v>46</v>
      </c>
      <c r="B27" s="47" t="s">
        <v>54</v>
      </c>
      <c r="C27" s="47" t="s">
        <v>8</v>
      </c>
      <c r="D27" s="47" t="s">
        <v>47</v>
      </c>
      <c r="E27" s="47"/>
      <c r="F27" s="47"/>
      <c r="G27" s="48">
        <f>G28</f>
        <v>10</v>
      </c>
    </row>
    <row r="28" spans="1:7" s="3" customFormat="1" ht="30.75" customHeight="1">
      <c r="A28" s="60" t="s">
        <v>64</v>
      </c>
      <c r="B28" s="47" t="s">
        <v>54</v>
      </c>
      <c r="C28" s="47" t="s">
        <v>8</v>
      </c>
      <c r="D28" s="47" t="s">
        <v>47</v>
      </c>
      <c r="E28" s="44" t="s">
        <v>65</v>
      </c>
      <c r="F28" s="47"/>
      <c r="G28" s="48">
        <f>SUM(G29)</f>
        <v>10</v>
      </c>
    </row>
    <row r="29" spans="1:7" s="15" customFormat="1" ht="17.25" customHeight="1">
      <c r="A29" s="63" t="s">
        <v>46</v>
      </c>
      <c r="B29" s="47" t="s">
        <v>54</v>
      </c>
      <c r="C29" s="47" t="s">
        <v>8</v>
      </c>
      <c r="D29" s="47" t="s">
        <v>47</v>
      </c>
      <c r="E29" s="44" t="s">
        <v>66</v>
      </c>
      <c r="F29" s="47"/>
      <c r="G29" s="48">
        <f>SUM(G30)</f>
        <v>10</v>
      </c>
    </row>
    <row r="30" spans="1:7" s="16" customFormat="1" ht="17.25" customHeight="1">
      <c r="A30" s="38" t="s">
        <v>48</v>
      </c>
      <c r="B30" s="47" t="s">
        <v>54</v>
      </c>
      <c r="C30" s="47" t="s">
        <v>8</v>
      </c>
      <c r="D30" s="47" t="s">
        <v>47</v>
      </c>
      <c r="E30" s="44" t="s">
        <v>67</v>
      </c>
      <c r="F30" s="47"/>
      <c r="G30" s="48">
        <f>SUM(G31)</f>
        <v>10</v>
      </c>
    </row>
    <row r="31" spans="1:7" ht="15.75">
      <c r="A31" s="61" t="s">
        <v>68</v>
      </c>
      <c r="B31" s="47" t="s">
        <v>54</v>
      </c>
      <c r="C31" s="47" t="s">
        <v>8</v>
      </c>
      <c r="D31" s="47" t="s">
        <v>47</v>
      </c>
      <c r="E31" s="44" t="s">
        <v>67</v>
      </c>
      <c r="F31" s="47" t="s">
        <v>39</v>
      </c>
      <c r="G31" s="51">
        <v>10</v>
      </c>
    </row>
    <row r="32" spans="1:7" s="17" customFormat="1" ht="30.75" customHeight="1">
      <c r="A32" s="60" t="s">
        <v>13</v>
      </c>
      <c r="B32" s="47" t="s">
        <v>54</v>
      </c>
      <c r="C32" s="47" t="s">
        <v>8</v>
      </c>
      <c r="D32" s="47" t="s">
        <v>35</v>
      </c>
      <c r="E32" s="47"/>
      <c r="F32" s="47"/>
      <c r="G32" s="48">
        <f>SUM(G33+G37)</f>
        <v>57.9</v>
      </c>
    </row>
    <row r="33" spans="1:7" s="18" customFormat="1" ht="47.25" customHeight="1">
      <c r="A33" s="60" t="s">
        <v>20</v>
      </c>
      <c r="B33" s="47" t="s">
        <v>54</v>
      </c>
      <c r="C33" s="47" t="s">
        <v>8</v>
      </c>
      <c r="D33" s="47" t="s">
        <v>35</v>
      </c>
      <c r="E33" s="47" t="s">
        <v>55</v>
      </c>
      <c r="F33" s="47"/>
      <c r="G33" s="48">
        <f>SUM(G35)</f>
        <v>0.1</v>
      </c>
    </row>
    <row r="34" spans="1:7" s="19" customFormat="1" ht="30" customHeight="1">
      <c r="A34" s="61" t="s">
        <v>10</v>
      </c>
      <c r="B34" s="47" t="s">
        <v>54</v>
      </c>
      <c r="C34" s="47" t="s">
        <v>8</v>
      </c>
      <c r="D34" s="47" t="s">
        <v>35</v>
      </c>
      <c r="E34" s="47" t="s">
        <v>69</v>
      </c>
      <c r="F34" s="47"/>
      <c r="G34" s="48">
        <f>SUM(G35)</f>
        <v>0.1</v>
      </c>
    </row>
    <row r="35" spans="1:7" s="20" customFormat="1" ht="20.25" customHeight="1">
      <c r="A35" s="60" t="s">
        <v>70</v>
      </c>
      <c r="B35" s="47" t="s">
        <v>54</v>
      </c>
      <c r="C35" s="47" t="s">
        <v>8</v>
      </c>
      <c r="D35" s="47" t="s">
        <v>35</v>
      </c>
      <c r="E35" s="47" t="s">
        <v>71</v>
      </c>
      <c r="F35" s="47"/>
      <c r="G35" s="48">
        <f>SUM(G36:G36)</f>
        <v>0.1</v>
      </c>
    </row>
    <row r="36" spans="1:7" s="7" customFormat="1" ht="31.5" customHeight="1">
      <c r="A36" s="62" t="s">
        <v>63</v>
      </c>
      <c r="B36" s="47" t="s">
        <v>54</v>
      </c>
      <c r="C36" s="47" t="s">
        <v>8</v>
      </c>
      <c r="D36" s="47" t="s">
        <v>35</v>
      </c>
      <c r="E36" s="47" t="s">
        <v>71</v>
      </c>
      <c r="F36" s="47" t="s">
        <v>39</v>
      </c>
      <c r="G36" s="51">
        <v>0.1</v>
      </c>
    </row>
    <row r="37" spans="1:7" s="3" customFormat="1" ht="30.75" customHeight="1">
      <c r="A37" s="60" t="s">
        <v>64</v>
      </c>
      <c r="B37" s="47" t="s">
        <v>54</v>
      </c>
      <c r="C37" s="47" t="s">
        <v>8</v>
      </c>
      <c r="D37" s="47" t="s">
        <v>35</v>
      </c>
      <c r="E37" s="44" t="s">
        <v>65</v>
      </c>
      <c r="F37" s="47"/>
      <c r="G37" s="48">
        <f>SUM(G38)</f>
        <v>57.8</v>
      </c>
    </row>
    <row r="38" spans="1:7" s="15" customFormat="1" ht="22.5" customHeight="1">
      <c r="A38" s="38" t="s">
        <v>72</v>
      </c>
      <c r="B38" s="47" t="s">
        <v>54</v>
      </c>
      <c r="C38" s="47" t="s">
        <v>8</v>
      </c>
      <c r="D38" s="47" t="s">
        <v>35</v>
      </c>
      <c r="E38" s="44" t="s">
        <v>73</v>
      </c>
      <c r="F38" s="47"/>
      <c r="G38" s="48">
        <f>SUM(G39)</f>
        <v>57.8</v>
      </c>
    </row>
    <row r="39" spans="1:7" s="16" customFormat="1" ht="17.25" customHeight="1">
      <c r="A39" s="38" t="s">
        <v>74</v>
      </c>
      <c r="B39" s="47" t="s">
        <v>54</v>
      </c>
      <c r="C39" s="47" t="s">
        <v>8</v>
      </c>
      <c r="D39" s="47" t="s">
        <v>35</v>
      </c>
      <c r="E39" s="44" t="s">
        <v>75</v>
      </c>
      <c r="F39" s="47"/>
      <c r="G39" s="48">
        <f>SUM(G40)</f>
        <v>57.8</v>
      </c>
    </row>
    <row r="40" spans="1:7" ht="78.75">
      <c r="A40" s="62" t="s">
        <v>59</v>
      </c>
      <c r="B40" s="47" t="s">
        <v>54</v>
      </c>
      <c r="C40" s="47" t="s">
        <v>8</v>
      </c>
      <c r="D40" s="47" t="s">
        <v>35</v>
      </c>
      <c r="E40" s="44" t="s">
        <v>75</v>
      </c>
      <c r="F40" s="47" t="s">
        <v>38</v>
      </c>
      <c r="G40" s="51">
        <v>57.8</v>
      </c>
    </row>
    <row r="41" spans="1:7" s="12" customFormat="1" ht="19.5" customHeight="1">
      <c r="A41" s="60" t="s">
        <v>23</v>
      </c>
      <c r="B41" s="47" t="s">
        <v>54</v>
      </c>
      <c r="C41" s="47" t="s">
        <v>9</v>
      </c>
      <c r="D41" s="47"/>
      <c r="E41" s="47"/>
      <c r="F41" s="47"/>
      <c r="G41" s="51">
        <f>SUM(G42)</f>
        <v>118.80000000000001</v>
      </c>
    </row>
    <row r="42" spans="1:7" s="17" customFormat="1" ht="21.75" customHeight="1">
      <c r="A42" s="61" t="s">
        <v>76</v>
      </c>
      <c r="B42" s="45" t="s">
        <v>54</v>
      </c>
      <c r="C42" s="45" t="s">
        <v>9</v>
      </c>
      <c r="D42" s="47" t="s">
        <v>11</v>
      </c>
      <c r="E42" s="47"/>
      <c r="F42" s="47"/>
      <c r="G42" s="51">
        <f>SUM(G43)</f>
        <v>118.80000000000001</v>
      </c>
    </row>
    <row r="43" spans="1:7" s="18" customFormat="1" ht="47.25" customHeight="1">
      <c r="A43" s="60" t="s">
        <v>20</v>
      </c>
      <c r="B43" s="47" t="s">
        <v>54</v>
      </c>
      <c r="C43" s="47" t="s">
        <v>9</v>
      </c>
      <c r="D43" s="47" t="s">
        <v>11</v>
      </c>
      <c r="E43" s="47" t="s">
        <v>55</v>
      </c>
      <c r="F43" s="47"/>
      <c r="G43" s="48">
        <f>SUM(G45)</f>
        <v>118.80000000000001</v>
      </c>
    </row>
    <row r="44" spans="1:7" s="19" customFormat="1" ht="30" customHeight="1">
      <c r="A44" s="61" t="s">
        <v>10</v>
      </c>
      <c r="B44" s="47" t="s">
        <v>54</v>
      </c>
      <c r="C44" s="47" t="s">
        <v>9</v>
      </c>
      <c r="D44" s="47" t="s">
        <v>11</v>
      </c>
      <c r="E44" s="47" t="s">
        <v>69</v>
      </c>
      <c r="F44" s="47"/>
      <c r="G44" s="48">
        <f>SUM(G45)</f>
        <v>118.80000000000001</v>
      </c>
    </row>
    <row r="45" spans="1:7" s="20" customFormat="1" ht="33.75" customHeight="1">
      <c r="A45" s="61" t="s">
        <v>24</v>
      </c>
      <c r="B45" s="47" t="s">
        <v>54</v>
      </c>
      <c r="C45" s="47" t="s">
        <v>9</v>
      </c>
      <c r="D45" s="47" t="s">
        <v>11</v>
      </c>
      <c r="E45" s="47" t="s">
        <v>77</v>
      </c>
      <c r="F45" s="47"/>
      <c r="G45" s="48">
        <f>G46+G47</f>
        <v>118.80000000000001</v>
      </c>
    </row>
    <row r="46" spans="1:7" s="20" customFormat="1" ht="33.75" customHeight="1">
      <c r="A46" s="62" t="s">
        <v>59</v>
      </c>
      <c r="B46" s="47" t="s">
        <v>54</v>
      </c>
      <c r="C46" s="47" t="s">
        <v>9</v>
      </c>
      <c r="D46" s="47" t="s">
        <v>11</v>
      </c>
      <c r="E46" s="47" t="s">
        <v>77</v>
      </c>
      <c r="F46" s="47" t="s">
        <v>38</v>
      </c>
      <c r="G46" s="48">
        <v>93.2</v>
      </c>
    </row>
    <row r="47" spans="1:7" s="20" customFormat="1" ht="33.75" customHeight="1">
      <c r="A47" s="62" t="s">
        <v>63</v>
      </c>
      <c r="B47" s="47" t="s">
        <v>54</v>
      </c>
      <c r="C47" s="47" t="s">
        <v>9</v>
      </c>
      <c r="D47" s="47" t="s">
        <v>11</v>
      </c>
      <c r="E47" s="47" t="s">
        <v>77</v>
      </c>
      <c r="F47" s="47" t="s">
        <v>39</v>
      </c>
      <c r="G47" s="48">
        <v>25.6</v>
      </c>
    </row>
    <row r="48" spans="1:7" s="3" customFormat="1" ht="30.75" customHeight="1">
      <c r="A48" s="62" t="s">
        <v>145</v>
      </c>
      <c r="B48" s="47" t="s">
        <v>54</v>
      </c>
      <c r="C48" s="47" t="s">
        <v>11</v>
      </c>
      <c r="D48" s="47"/>
      <c r="E48" s="47"/>
      <c r="F48" s="47"/>
      <c r="G48" s="48">
        <f>G52</f>
        <v>20</v>
      </c>
    </row>
    <row r="49" spans="1:7" s="3" customFormat="1" ht="30.75" customHeight="1">
      <c r="A49" s="62" t="s">
        <v>147</v>
      </c>
      <c r="B49" s="47" t="s">
        <v>54</v>
      </c>
      <c r="C49" s="47" t="s">
        <v>11</v>
      </c>
      <c r="D49" s="47" t="s">
        <v>144</v>
      </c>
      <c r="E49" s="47"/>
      <c r="F49" s="47"/>
      <c r="G49" s="48">
        <f>G52</f>
        <v>20</v>
      </c>
    </row>
    <row r="50" spans="1:7" s="3" customFormat="1" ht="59.25" customHeight="1">
      <c r="A50" s="60" t="s">
        <v>148</v>
      </c>
      <c r="B50" s="47" t="s">
        <v>54</v>
      </c>
      <c r="C50" s="47" t="s">
        <v>11</v>
      </c>
      <c r="D50" s="47" t="s">
        <v>144</v>
      </c>
      <c r="E50" s="47" t="s">
        <v>149</v>
      </c>
      <c r="F50" s="47"/>
      <c r="G50" s="48">
        <f>G52</f>
        <v>20</v>
      </c>
    </row>
    <row r="51" spans="1:7" s="3" customFormat="1" ht="30.75" customHeight="1">
      <c r="A51" s="60" t="s">
        <v>90</v>
      </c>
      <c r="B51" s="47" t="s">
        <v>54</v>
      </c>
      <c r="C51" s="47" t="s">
        <v>11</v>
      </c>
      <c r="D51" s="47" t="s">
        <v>144</v>
      </c>
      <c r="E51" s="47" t="s">
        <v>150</v>
      </c>
      <c r="F51" s="47"/>
      <c r="G51" s="48">
        <f>G52</f>
        <v>20</v>
      </c>
    </row>
    <row r="52" spans="1:7" s="3" customFormat="1" ht="30.75" customHeight="1">
      <c r="A52" s="62" t="s">
        <v>63</v>
      </c>
      <c r="B52" s="47" t="s">
        <v>54</v>
      </c>
      <c r="C52" s="47" t="s">
        <v>11</v>
      </c>
      <c r="D52" s="47" t="s">
        <v>144</v>
      </c>
      <c r="E52" s="47" t="s">
        <v>150</v>
      </c>
      <c r="F52" s="47" t="s">
        <v>39</v>
      </c>
      <c r="G52" s="48">
        <v>20</v>
      </c>
    </row>
    <row r="53" spans="1:7" s="21" customFormat="1" ht="17.25" customHeight="1">
      <c r="A53" s="49" t="s">
        <v>78</v>
      </c>
      <c r="B53" s="47" t="s">
        <v>54</v>
      </c>
      <c r="C53" s="47" t="s">
        <v>12</v>
      </c>
      <c r="D53" s="47"/>
      <c r="E53" s="47"/>
      <c r="F53" s="53"/>
      <c r="G53" s="51">
        <f>SUM(G54+G59+G67)</f>
        <v>1581.6</v>
      </c>
    </row>
    <row r="54" spans="1:7" s="22" customFormat="1" ht="17.25" customHeight="1">
      <c r="A54" s="49" t="s">
        <v>79</v>
      </c>
      <c r="B54" s="47" t="s">
        <v>54</v>
      </c>
      <c r="C54" s="47" t="s">
        <v>12</v>
      </c>
      <c r="D54" s="47" t="s">
        <v>8</v>
      </c>
      <c r="E54" s="47"/>
      <c r="F54" s="53"/>
      <c r="G54" s="51">
        <f>G58</f>
        <v>141</v>
      </c>
    </row>
    <row r="55" spans="1:7" s="23" customFormat="1" ht="17.25" customHeight="1">
      <c r="A55" s="38" t="s">
        <v>80</v>
      </c>
      <c r="B55" s="47" t="s">
        <v>54</v>
      </c>
      <c r="C55" s="47" t="s">
        <v>12</v>
      </c>
      <c r="D55" s="47" t="s">
        <v>8</v>
      </c>
      <c r="E55" s="47" t="s">
        <v>81</v>
      </c>
      <c r="F55" s="53"/>
      <c r="G55" s="51">
        <f>SUM(G56)</f>
        <v>141</v>
      </c>
    </row>
    <row r="56" spans="1:7" s="24" customFormat="1" ht="17.25" customHeight="1">
      <c r="A56" s="38" t="s">
        <v>82</v>
      </c>
      <c r="B56" s="47" t="s">
        <v>54</v>
      </c>
      <c r="C56" s="47" t="s">
        <v>12</v>
      </c>
      <c r="D56" s="47" t="s">
        <v>8</v>
      </c>
      <c r="E56" s="47" t="s">
        <v>83</v>
      </c>
      <c r="F56" s="53"/>
      <c r="G56" s="51">
        <f>SUM(G57)</f>
        <v>141</v>
      </c>
    </row>
    <row r="57" spans="1:7" s="25" customFormat="1" ht="17.25" customHeight="1">
      <c r="A57" s="38" t="s">
        <v>84</v>
      </c>
      <c r="B57" s="47" t="s">
        <v>54</v>
      </c>
      <c r="C57" s="47" t="s">
        <v>12</v>
      </c>
      <c r="D57" s="47" t="s">
        <v>8</v>
      </c>
      <c r="E57" s="47" t="s">
        <v>85</v>
      </c>
      <c r="F57" s="53"/>
      <c r="G57" s="51">
        <f>SUM(G58)</f>
        <v>141</v>
      </c>
    </row>
    <row r="58" spans="1:7" s="26" customFormat="1" ht="65.25" customHeight="1">
      <c r="A58" s="62" t="s">
        <v>59</v>
      </c>
      <c r="B58" s="47" t="s">
        <v>54</v>
      </c>
      <c r="C58" s="47" t="s">
        <v>12</v>
      </c>
      <c r="D58" s="47" t="s">
        <v>8</v>
      </c>
      <c r="E58" s="47" t="s">
        <v>85</v>
      </c>
      <c r="F58" s="47" t="s">
        <v>38</v>
      </c>
      <c r="G58" s="51">
        <v>141</v>
      </c>
    </row>
    <row r="59" spans="1:7" s="17" customFormat="1" ht="18.75" customHeight="1">
      <c r="A59" s="38" t="s">
        <v>43</v>
      </c>
      <c r="B59" s="64">
        <v>303</v>
      </c>
      <c r="C59" s="47" t="s">
        <v>12</v>
      </c>
      <c r="D59" s="47" t="s">
        <v>42</v>
      </c>
      <c r="E59" s="47"/>
      <c r="F59" s="47"/>
      <c r="G59" s="54">
        <f>G60+G66</f>
        <v>1430.6</v>
      </c>
    </row>
    <row r="60" spans="1:7" s="3" customFormat="1" ht="47.25" customHeight="1">
      <c r="A60" s="63" t="s">
        <v>163</v>
      </c>
      <c r="B60" s="64">
        <v>303</v>
      </c>
      <c r="C60" s="47" t="s">
        <v>12</v>
      </c>
      <c r="D60" s="47" t="s">
        <v>42</v>
      </c>
      <c r="E60" s="47" t="s">
        <v>162</v>
      </c>
      <c r="F60" s="47"/>
      <c r="G60" s="54">
        <v>1037</v>
      </c>
    </row>
    <row r="61" spans="1:7" s="3" customFormat="1" ht="58.5" customHeight="1">
      <c r="A61" s="63" t="s">
        <v>160</v>
      </c>
      <c r="B61" s="64">
        <v>303</v>
      </c>
      <c r="C61" s="47" t="s">
        <v>12</v>
      </c>
      <c r="D61" s="47" t="s">
        <v>42</v>
      </c>
      <c r="E61" s="47" t="s">
        <v>161</v>
      </c>
      <c r="F61" s="47"/>
      <c r="G61" s="54">
        <v>1037</v>
      </c>
    </row>
    <row r="62" spans="1:7" s="3" customFormat="1" ht="20.25" customHeight="1">
      <c r="A62" s="62" t="s">
        <v>63</v>
      </c>
      <c r="B62" s="64">
        <v>303</v>
      </c>
      <c r="C62" s="47" t="s">
        <v>12</v>
      </c>
      <c r="D62" s="47" t="s">
        <v>42</v>
      </c>
      <c r="E62" s="47" t="s">
        <v>161</v>
      </c>
      <c r="F62" s="47" t="s">
        <v>39</v>
      </c>
      <c r="G62" s="54">
        <v>1037</v>
      </c>
    </row>
    <row r="63" spans="1:7" s="3" customFormat="1" ht="20.25" customHeight="1">
      <c r="A63" s="63" t="s">
        <v>80</v>
      </c>
      <c r="B63" s="64"/>
      <c r="C63" s="47"/>
      <c r="D63" s="47"/>
      <c r="E63" s="47" t="s">
        <v>86</v>
      </c>
      <c r="F63" s="47"/>
      <c r="G63" s="54">
        <f>G65</f>
        <v>393.6</v>
      </c>
    </row>
    <row r="64" spans="1:7" s="15" customFormat="1" ht="18" customHeight="1">
      <c r="A64" s="63" t="s">
        <v>87</v>
      </c>
      <c r="B64" s="64">
        <v>303</v>
      </c>
      <c r="C64" s="47" t="s">
        <v>12</v>
      </c>
      <c r="D64" s="47" t="s">
        <v>42</v>
      </c>
      <c r="E64" s="47" t="s">
        <v>88</v>
      </c>
      <c r="F64" s="47"/>
      <c r="G64" s="54">
        <f>G66</f>
        <v>393.6</v>
      </c>
    </row>
    <row r="65" spans="1:7" s="16" customFormat="1" ht="31.5" customHeight="1">
      <c r="A65" s="61" t="s">
        <v>44</v>
      </c>
      <c r="B65" s="64">
        <v>303</v>
      </c>
      <c r="C65" s="47" t="s">
        <v>12</v>
      </c>
      <c r="D65" s="47" t="s">
        <v>42</v>
      </c>
      <c r="E65" s="47" t="s">
        <v>151</v>
      </c>
      <c r="F65" s="47"/>
      <c r="G65" s="54">
        <f>SUM(G66)</f>
        <v>393.6</v>
      </c>
    </row>
    <row r="66" spans="1:7" s="8" customFormat="1" ht="31.5" customHeight="1">
      <c r="A66" s="62" t="s">
        <v>63</v>
      </c>
      <c r="B66" s="64">
        <v>303</v>
      </c>
      <c r="C66" s="47" t="s">
        <v>12</v>
      </c>
      <c r="D66" s="47" t="s">
        <v>42</v>
      </c>
      <c r="E66" s="47" t="s">
        <v>151</v>
      </c>
      <c r="F66" s="47" t="s">
        <v>39</v>
      </c>
      <c r="G66" s="54">
        <v>393.6</v>
      </c>
    </row>
    <row r="67" spans="1:7" s="27" customFormat="1" ht="15.75">
      <c r="A67" s="60" t="s">
        <v>51</v>
      </c>
      <c r="B67" s="47" t="s">
        <v>54</v>
      </c>
      <c r="C67" s="47" t="s">
        <v>12</v>
      </c>
      <c r="D67" s="47">
        <v>12</v>
      </c>
      <c r="E67" s="47"/>
      <c r="F67" s="47"/>
      <c r="G67" s="48">
        <f>SUM(G68)</f>
        <v>10</v>
      </c>
    </row>
    <row r="68" spans="1:7" s="28" customFormat="1" ht="96.75" customHeight="1">
      <c r="A68" s="38" t="s">
        <v>92</v>
      </c>
      <c r="B68" s="47" t="s">
        <v>54</v>
      </c>
      <c r="C68" s="47" t="s">
        <v>12</v>
      </c>
      <c r="D68" s="47" t="s">
        <v>50</v>
      </c>
      <c r="E68" s="47" t="s">
        <v>89</v>
      </c>
      <c r="F68" s="47"/>
      <c r="G68" s="48">
        <f>G70</f>
        <v>10</v>
      </c>
    </row>
    <row r="69" spans="1:7" s="29" customFormat="1" ht="33.75" customHeight="1">
      <c r="A69" s="60" t="s">
        <v>90</v>
      </c>
      <c r="B69" s="47" t="s">
        <v>54</v>
      </c>
      <c r="C69" s="47" t="s">
        <v>12</v>
      </c>
      <c r="D69" s="47" t="s">
        <v>50</v>
      </c>
      <c r="E69" s="47" t="s">
        <v>91</v>
      </c>
      <c r="F69" s="47"/>
      <c r="G69" s="48">
        <f>SUM(G70)</f>
        <v>10</v>
      </c>
    </row>
    <row r="70" spans="1:7" s="30" customFormat="1" ht="30" customHeight="1">
      <c r="A70" s="62" t="s">
        <v>63</v>
      </c>
      <c r="B70" s="47" t="s">
        <v>54</v>
      </c>
      <c r="C70" s="47" t="s">
        <v>12</v>
      </c>
      <c r="D70" s="47" t="s">
        <v>50</v>
      </c>
      <c r="E70" s="47" t="s">
        <v>91</v>
      </c>
      <c r="F70" s="47" t="s">
        <v>39</v>
      </c>
      <c r="G70" s="51">
        <v>10</v>
      </c>
    </row>
    <row r="71" spans="1:7" s="10" customFormat="1" ht="15.75">
      <c r="A71" s="60" t="s">
        <v>27</v>
      </c>
      <c r="B71" s="64">
        <v>303</v>
      </c>
      <c r="C71" s="47" t="s">
        <v>14</v>
      </c>
      <c r="D71" s="47"/>
      <c r="E71" s="47"/>
      <c r="F71" s="47"/>
      <c r="G71" s="54">
        <f>G72+G76</f>
        <v>1378.5</v>
      </c>
    </row>
    <row r="72" spans="1:7" s="5" customFormat="1" ht="15.75">
      <c r="A72" s="60" t="s">
        <v>93</v>
      </c>
      <c r="B72" s="64">
        <v>303</v>
      </c>
      <c r="C72" s="47" t="s">
        <v>14</v>
      </c>
      <c r="D72" s="47" t="s">
        <v>9</v>
      </c>
      <c r="E72" s="47"/>
      <c r="F72" s="47"/>
      <c r="G72" s="54">
        <f>G75</f>
        <v>1074</v>
      </c>
    </row>
    <row r="73" spans="1:7" s="15" customFormat="1" ht="15.75">
      <c r="A73" s="65" t="s">
        <v>122</v>
      </c>
      <c r="B73" s="64">
        <v>303</v>
      </c>
      <c r="C73" s="47" t="s">
        <v>14</v>
      </c>
      <c r="D73" s="47" t="s">
        <v>9</v>
      </c>
      <c r="E73" s="47" t="s">
        <v>94</v>
      </c>
      <c r="F73" s="47"/>
      <c r="G73" s="54">
        <f>G75</f>
        <v>1074</v>
      </c>
    </row>
    <row r="74" spans="1:7" s="29" customFormat="1" ht="30.75" customHeight="1">
      <c r="A74" s="60" t="s">
        <v>90</v>
      </c>
      <c r="B74" s="47" t="s">
        <v>54</v>
      </c>
      <c r="C74" s="47" t="s">
        <v>14</v>
      </c>
      <c r="D74" s="47" t="s">
        <v>9</v>
      </c>
      <c r="E74" s="47" t="s">
        <v>95</v>
      </c>
      <c r="F74" s="47"/>
      <c r="G74" s="48">
        <f>SUM(G75:G75)</f>
        <v>1074</v>
      </c>
    </row>
    <row r="75" spans="1:7" s="10" customFormat="1" ht="45.75" customHeight="1">
      <c r="A75" s="62" t="s">
        <v>96</v>
      </c>
      <c r="B75" s="64">
        <v>303</v>
      </c>
      <c r="C75" s="47" t="s">
        <v>14</v>
      </c>
      <c r="D75" s="47" t="s">
        <v>9</v>
      </c>
      <c r="E75" s="47" t="s">
        <v>95</v>
      </c>
      <c r="F75" s="47" t="s">
        <v>45</v>
      </c>
      <c r="G75" s="54">
        <v>1074</v>
      </c>
    </row>
    <row r="76" spans="1:7" s="17" customFormat="1" ht="15.75">
      <c r="A76" s="60" t="s">
        <v>32</v>
      </c>
      <c r="B76" s="64">
        <v>303</v>
      </c>
      <c r="C76" s="47" t="s">
        <v>14</v>
      </c>
      <c r="D76" s="47" t="s">
        <v>11</v>
      </c>
      <c r="E76" s="47"/>
      <c r="F76" s="47"/>
      <c r="G76" s="54">
        <f>G80+G82+G84+G86</f>
        <v>304.5</v>
      </c>
    </row>
    <row r="77" spans="1:7" s="31" customFormat="1" ht="31.5">
      <c r="A77" s="38" t="s">
        <v>97</v>
      </c>
      <c r="B77" s="64">
        <v>303</v>
      </c>
      <c r="C77" s="47" t="s">
        <v>14</v>
      </c>
      <c r="D77" s="47" t="s">
        <v>11</v>
      </c>
      <c r="E77" s="47" t="s">
        <v>98</v>
      </c>
      <c r="F77" s="47"/>
      <c r="G77" s="54">
        <f>SUM(G78)</f>
        <v>299.5</v>
      </c>
    </row>
    <row r="78" spans="1:7" s="32" customFormat="1" ht="31.5">
      <c r="A78" s="38" t="s">
        <v>100</v>
      </c>
      <c r="B78" s="64">
        <v>303</v>
      </c>
      <c r="C78" s="47" t="s">
        <v>14</v>
      </c>
      <c r="D78" s="47" t="s">
        <v>11</v>
      </c>
      <c r="E78" s="47" t="s">
        <v>99</v>
      </c>
      <c r="F78" s="47"/>
      <c r="G78" s="54">
        <f>G86+G84+G80</f>
        <v>299.5</v>
      </c>
    </row>
    <row r="79" spans="1:7" s="33" customFormat="1" ht="15.75">
      <c r="A79" s="38" t="s">
        <v>26</v>
      </c>
      <c r="B79" s="64">
        <v>303</v>
      </c>
      <c r="C79" s="47" t="s">
        <v>14</v>
      </c>
      <c r="D79" s="47" t="s">
        <v>11</v>
      </c>
      <c r="E79" s="47" t="s">
        <v>101</v>
      </c>
      <c r="F79" s="47"/>
      <c r="G79" s="54">
        <f>SUM(G80)</f>
        <v>152</v>
      </c>
    </row>
    <row r="80" spans="1:7" s="33" customFormat="1" ht="15.75">
      <c r="A80" s="61" t="s">
        <v>68</v>
      </c>
      <c r="B80" s="64">
        <v>303</v>
      </c>
      <c r="C80" s="47" t="s">
        <v>14</v>
      </c>
      <c r="D80" s="47" t="s">
        <v>11</v>
      </c>
      <c r="E80" s="47" t="s">
        <v>101</v>
      </c>
      <c r="F80" s="47" t="s">
        <v>39</v>
      </c>
      <c r="G80" s="54">
        <v>152</v>
      </c>
    </row>
    <row r="81" spans="1:7" s="33" customFormat="1" ht="15.75">
      <c r="A81" s="61" t="s">
        <v>159</v>
      </c>
      <c r="B81" s="64">
        <v>303</v>
      </c>
      <c r="C81" s="47" t="s">
        <v>14</v>
      </c>
      <c r="D81" s="47" t="s">
        <v>11</v>
      </c>
      <c r="E81" s="47" t="s">
        <v>158</v>
      </c>
      <c r="F81" s="47"/>
      <c r="G81" s="54">
        <v>5</v>
      </c>
    </row>
    <row r="82" spans="1:7" s="33" customFormat="1" ht="15.75">
      <c r="A82" s="61" t="s">
        <v>68</v>
      </c>
      <c r="B82" s="64">
        <v>303</v>
      </c>
      <c r="C82" s="47" t="s">
        <v>14</v>
      </c>
      <c r="D82" s="47" t="s">
        <v>11</v>
      </c>
      <c r="E82" s="47" t="s">
        <v>158</v>
      </c>
      <c r="F82" s="47" t="s">
        <v>39</v>
      </c>
      <c r="G82" s="54">
        <v>5</v>
      </c>
    </row>
    <row r="83" spans="1:7" s="33" customFormat="1" ht="31.5">
      <c r="A83" s="61" t="s">
        <v>30</v>
      </c>
      <c r="B83" s="64">
        <v>303</v>
      </c>
      <c r="C83" s="47" t="s">
        <v>14</v>
      </c>
      <c r="D83" s="47" t="s">
        <v>11</v>
      </c>
      <c r="E83" s="47" t="s">
        <v>102</v>
      </c>
      <c r="F83" s="47"/>
      <c r="G83" s="54">
        <v>347</v>
      </c>
    </row>
    <row r="84" spans="1:7" s="33" customFormat="1" ht="15.75">
      <c r="A84" s="61" t="s">
        <v>68</v>
      </c>
      <c r="B84" s="64">
        <v>303</v>
      </c>
      <c r="C84" s="47" t="s">
        <v>14</v>
      </c>
      <c r="D84" s="47" t="s">
        <v>11</v>
      </c>
      <c r="E84" s="47" t="s">
        <v>102</v>
      </c>
      <c r="F84" s="47" t="s">
        <v>39</v>
      </c>
      <c r="G84" s="54">
        <v>122</v>
      </c>
    </row>
    <row r="85" spans="1:7" s="33" customFormat="1" ht="15.75">
      <c r="A85" s="63" t="s">
        <v>53</v>
      </c>
      <c r="B85" s="64">
        <v>303</v>
      </c>
      <c r="C85" s="47" t="s">
        <v>14</v>
      </c>
      <c r="D85" s="47" t="s">
        <v>11</v>
      </c>
      <c r="E85" s="47" t="s">
        <v>152</v>
      </c>
      <c r="F85" s="47"/>
      <c r="G85" s="54">
        <f>SUM(G86)</f>
        <v>25.5</v>
      </c>
    </row>
    <row r="86" spans="1:7" s="33" customFormat="1" ht="15.75">
      <c r="A86" s="61" t="s">
        <v>68</v>
      </c>
      <c r="B86" s="64">
        <v>303</v>
      </c>
      <c r="C86" s="47" t="s">
        <v>14</v>
      </c>
      <c r="D86" s="47" t="s">
        <v>11</v>
      </c>
      <c r="E86" s="47" t="s">
        <v>152</v>
      </c>
      <c r="F86" s="47" t="s">
        <v>39</v>
      </c>
      <c r="G86" s="54">
        <v>25.5</v>
      </c>
    </row>
    <row r="87" spans="1:7" s="12" customFormat="1" ht="15.75">
      <c r="A87" s="60" t="s">
        <v>52</v>
      </c>
      <c r="B87" s="47" t="s">
        <v>54</v>
      </c>
      <c r="C87" s="47" t="s">
        <v>49</v>
      </c>
      <c r="D87" s="47"/>
      <c r="E87" s="47"/>
      <c r="F87" s="47"/>
      <c r="G87" s="48">
        <f>G88+G92</f>
        <v>51</v>
      </c>
    </row>
    <row r="88" spans="1:7" s="17" customFormat="1" ht="19.5" customHeight="1">
      <c r="A88" s="60" t="s">
        <v>116</v>
      </c>
      <c r="B88" s="47" t="s">
        <v>54</v>
      </c>
      <c r="C88" s="47" t="s">
        <v>49</v>
      </c>
      <c r="D88" s="47" t="s">
        <v>49</v>
      </c>
      <c r="E88" s="47"/>
      <c r="F88" s="47"/>
      <c r="G88" s="48">
        <f>G91</f>
        <v>50</v>
      </c>
    </row>
    <row r="89" spans="1:7" s="3" customFormat="1" ht="32.25" customHeight="1">
      <c r="A89" s="60" t="s">
        <v>132</v>
      </c>
      <c r="B89" s="47" t="s">
        <v>54</v>
      </c>
      <c r="C89" s="47" t="s">
        <v>49</v>
      </c>
      <c r="D89" s="47" t="s">
        <v>49</v>
      </c>
      <c r="E89" s="47" t="s">
        <v>125</v>
      </c>
      <c r="F89" s="47"/>
      <c r="G89" s="48">
        <f>SUM(G90)</f>
        <v>50</v>
      </c>
    </row>
    <row r="90" spans="1:7" s="16" customFormat="1" ht="37.5" customHeight="1">
      <c r="A90" s="60" t="s">
        <v>90</v>
      </c>
      <c r="B90" s="47" t="s">
        <v>54</v>
      </c>
      <c r="C90" s="47" t="s">
        <v>49</v>
      </c>
      <c r="D90" s="47" t="s">
        <v>49</v>
      </c>
      <c r="E90" s="47" t="s">
        <v>126</v>
      </c>
      <c r="F90" s="47"/>
      <c r="G90" s="51">
        <f>SUM(G91)</f>
        <v>50</v>
      </c>
    </row>
    <row r="91" spans="1:7" s="3" customFormat="1" ht="32.25" customHeight="1">
      <c r="A91" s="62" t="s">
        <v>63</v>
      </c>
      <c r="B91" s="47" t="s">
        <v>54</v>
      </c>
      <c r="C91" s="47" t="s">
        <v>49</v>
      </c>
      <c r="D91" s="47" t="s">
        <v>49</v>
      </c>
      <c r="E91" s="47" t="s">
        <v>126</v>
      </c>
      <c r="F91" s="47" t="s">
        <v>39</v>
      </c>
      <c r="G91" s="51">
        <v>50</v>
      </c>
    </row>
    <row r="92" spans="1:7" s="3" customFormat="1" ht="47.25">
      <c r="A92" s="60" t="s">
        <v>121</v>
      </c>
      <c r="B92" s="47" t="s">
        <v>54</v>
      </c>
      <c r="C92" s="47" t="s">
        <v>49</v>
      </c>
      <c r="D92" s="47" t="s">
        <v>42</v>
      </c>
      <c r="E92" s="47" t="s">
        <v>104</v>
      </c>
      <c r="F92" s="47"/>
      <c r="G92" s="48">
        <f>SUM(G93)</f>
        <v>1</v>
      </c>
    </row>
    <row r="93" spans="1:7" s="16" customFormat="1" ht="31.5">
      <c r="A93" s="60" t="s">
        <v>90</v>
      </c>
      <c r="B93" s="47" t="s">
        <v>54</v>
      </c>
      <c r="C93" s="47" t="s">
        <v>49</v>
      </c>
      <c r="D93" s="47" t="s">
        <v>42</v>
      </c>
      <c r="E93" s="47" t="s">
        <v>105</v>
      </c>
      <c r="F93" s="47"/>
      <c r="G93" s="51">
        <f>SUM(G94)</f>
        <v>1</v>
      </c>
    </row>
    <row r="94" spans="1:7" s="3" customFormat="1" ht="31.5">
      <c r="A94" s="62" t="s">
        <v>63</v>
      </c>
      <c r="B94" s="47" t="s">
        <v>54</v>
      </c>
      <c r="C94" s="47" t="s">
        <v>49</v>
      </c>
      <c r="D94" s="47" t="s">
        <v>42</v>
      </c>
      <c r="E94" s="47" t="s">
        <v>105</v>
      </c>
      <c r="F94" s="47" t="s">
        <v>39</v>
      </c>
      <c r="G94" s="51">
        <v>1</v>
      </c>
    </row>
    <row r="95" spans="1:7" s="12" customFormat="1" ht="17.25" customHeight="1">
      <c r="A95" s="60" t="s">
        <v>110</v>
      </c>
      <c r="B95" s="47" t="s">
        <v>54</v>
      </c>
      <c r="C95" s="47" t="s">
        <v>15</v>
      </c>
      <c r="D95" s="47"/>
      <c r="E95" s="47"/>
      <c r="F95" s="47"/>
      <c r="G95" s="51">
        <f>G96+G102</f>
        <v>433.8</v>
      </c>
    </row>
    <row r="96" spans="1:7" s="17" customFormat="1" ht="17.25" customHeight="1">
      <c r="A96" s="60" t="s">
        <v>25</v>
      </c>
      <c r="B96" s="47" t="s">
        <v>54</v>
      </c>
      <c r="C96" s="47" t="s">
        <v>15</v>
      </c>
      <c r="D96" s="47" t="s">
        <v>8</v>
      </c>
      <c r="E96" s="47"/>
      <c r="F96" s="47"/>
      <c r="G96" s="51">
        <f>G97</f>
        <v>29.6</v>
      </c>
    </row>
    <row r="97" spans="1:7" s="31" customFormat="1" ht="30.75" customHeight="1">
      <c r="A97" s="61" t="s">
        <v>123</v>
      </c>
      <c r="B97" s="47" t="s">
        <v>54</v>
      </c>
      <c r="C97" s="47" t="s">
        <v>15</v>
      </c>
      <c r="D97" s="47" t="s">
        <v>8</v>
      </c>
      <c r="E97" s="47" t="s">
        <v>111</v>
      </c>
      <c r="F97" s="47"/>
      <c r="G97" s="51">
        <f>SUM(G98)</f>
        <v>29.6</v>
      </c>
    </row>
    <row r="98" spans="1:7" s="15" customFormat="1" ht="36" customHeight="1">
      <c r="A98" s="61" t="s">
        <v>124</v>
      </c>
      <c r="B98" s="47" t="s">
        <v>54</v>
      </c>
      <c r="C98" s="47" t="s">
        <v>15</v>
      </c>
      <c r="D98" s="47" t="s">
        <v>8</v>
      </c>
      <c r="E98" s="47" t="s">
        <v>112</v>
      </c>
      <c r="F98" s="47"/>
      <c r="G98" s="51">
        <f>G99</f>
        <v>29.6</v>
      </c>
    </row>
    <row r="99" spans="1:7" s="16" customFormat="1" ht="17.25" customHeight="1">
      <c r="A99" s="63" t="s">
        <v>113</v>
      </c>
      <c r="B99" s="47" t="s">
        <v>54</v>
      </c>
      <c r="C99" s="47" t="s">
        <v>15</v>
      </c>
      <c r="D99" s="47" t="s">
        <v>8</v>
      </c>
      <c r="E99" s="47" t="s">
        <v>114</v>
      </c>
      <c r="F99" s="47"/>
      <c r="G99" s="51">
        <f>G100+G101</f>
        <v>29.6</v>
      </c>
    </row>
    <row r="100" spans="1:7" s="3" customFormat="1" ht="76.5" customHeight="1">
      <c r="A100" s="62" t="s">
        <v>59</v>
      </c>
      <c r="B100" s="47" t="s">
        <v>54</v>
      </c>
      <c r="C100" s="47" t="s">
        <v>15</v>
      </c>
      <c r="D100" s="47" t="s">
        <v>8</v>
      </c>
      <c r="E100" s="47" t="s">
        <v>114</v>
      </c>
      <c r="F100" s="47" t="s">
        <v>38</v>
      </c>
      <c r="G100" s="48">
        <v>6</v>
      </c>
    </row>
    <row r="101" spans="1:7" s="3" customFormat="1" ht="30" customHeight="1">
      <c r="A101" s="62" t="s">
        <v>63</v>
      </c>
      <c r="B101" s="47" t="s">
        <v>54</v>
      </c>
      <c r="C101" s="47" t="s">
        <v>15</v>
      </c>
      <c r="D101" s="47" t="s">
        <v>8</v>
      </c>
      <c r="E101" s="47" t="s">
        <v>114</v>
      </c>
      <c r="F101" s="47" t="s">
        <v>39</v>
      </c>
      <c r="G101" s="51">
        <v>23.6</v>
      </c>
    </row>
    <row r="102" spans="1:7" s="3" customFormat="1" ht="30" customHeight="1">
      <c r="A102" s="62" t="s">
        <v>127</v>
      </c>
      <c r="B102" s="47" t="s">
        <v>54</v>
      </c>
      <c r="C102" s="47" t="s">
        <v>15</v>
      </c>
      <c r="D102" s="47" t="s">
        <v>12</v>
      </c>
      <c r="E102" s="47"/>
      <c r="F102" s="47"/>
      <c r="G102" s="51">
        <f>G103+G106+G109</f>
        <v>404.2</v>
      </c>
    </row>
    <row r="103" spans="1:7" s="3" customFormat="1" ht="32.25" customHeight="1">
      <c r="A103" s="62" t="s">
        <v>155</v>
      </c>
      <c r="B103" s="47" t="s">
        <v>54</v>
      </c>
      <c r="C103" s="47" t="s">
        <v>15</v>
      </c>
      <c r="D103" s="47" t="s">
        <v>12</v>
      </c>
      <c r="E103" s="47" t="s">
        <v>154</v>
      </c>
      <c r="F103" s="47"/>
      <c r="G103" s="51">
        <f>G104+G105</f>
        <v>402.2</v>
      </c>
    </row>
    <row r="104" spans="1:7" s="3" customFormat="1" ht="81.75" customHeight="1">
      <c r="A104" s="62" t="s">
        <v>59</v>
      </c>
      <c r="B104" s="47" t="s">
        <v>54</v>
      </c>
      <c r="C104" s="47" t="s">
        <v>15</v>
      </c>
      <c r="D104" s="47" t="s">
        <v>12</v>
      </c>
      <c r="E104" s="47" t="s">
        <v>153</v>
      </c>
      <c r="F104" s="47" t="s">
        <v>38</v>
      </c>
      <c r="G104" s="51">
        <v>275.7</v>
      </c>
    </row>
    <row r="105" spans="1:7" s="3" customFormat="1" ht="36" customHeight="1">
      <c r="A105" s="62" t="s">
        <v>63</v>
      </c>
      <c r="B105" s="47" t="s">
        <v>54</v>
      </c>
      <c r="C105" s="47" t="s">
        <v>15</v>
      </c>
      <c r="D105" s="47" t="s">
        <v>12</v>
      </c>
      <c r="E105" s="47" t="s">
        <v>153</v>
      </c>
      <c r="F105" s="47" t="s">
        <v>39</v>
      </c>
      <c r="G105" s="51">
        <v>126.5</v>
      </c>
    </row>
    <row r="106" spans="1:7" s="3" customFormat="1" ht="54" customHeight="1">
      <c r="A106" s="60" t="s">
        <v>128</v>
      </c>
      <c r="B106" s="47" t="s">
        <v>54</v>
      </c>
      <c r="C106" s="47" t="s">
        <v>15</v>
      </c>
      <c r="D106" s="47" t="s">
        <v>12</v>
      </c>
      <c r="E106" s="47" t="s">
        <v>106</v>
      </c>
      <c r="F106" s="47"/>
      <c r="G106" s="51">
        <f>G108</f>
        <v>1</v>
      </c>
    </row>
    <row r="107" spans="1:7" s="3" customFormat="1" ht="26.25" customHeight="1">
      <c r="A107" s="60" t="s">
        <v>90</v>
      </c>
      <c r="B107" s="47" t="s">
        <v>54</v>
      </c>
      <c r="C107" s="47" t="s">
        <v>15</v>
      </c>
      <c r="D107" s="47" t="s">
        <v>12</v>
      </c>
      <c r="E107" s="47" t="s">
        <v>130</v>
      </c>
      <c r="F107" s="47"/>
      <c r="G107" s="51">
        <f>G108</f>
        <v>1</v>
      </c>
    </row>
    <row r="108" spans="1:7" s="3" customFormat="1" ht="33" customHeight="1">
      <c r="A108" s="62" t="s">
        <v>63</v>
      </c>
      <c r="B108" s="47" t="s">
        <v>54</v>
      </c>
      <c r="C108" s="47" t="s">
        <v>15</v>
      </c>
      <c r="D108" s="47" t="s">
        <v>12</v>
      </c>
      <c r="E108" s="47" t="s">
        <v>107</v>
      </c>
      <c r="F108" s="47" t="s">
        <v>39</v>
      </c>
      <c r="G108" s="51">
        <v>1</v>
      </c>
    </row>
    <row r="109" spans="1:7" s="3" customFormat="1" ht="47.25" customHeight="1">
      <c r="A109" s="60" t="s">
        <v>129</v>
      </c>
      <c r="B109" s="47" t="s">
        <v>54</v>
      </c>
      <c r="C109" s="47" t="s">
        <v>15</v>
      </c>
      <c r="D109" s="47" t="s">
        <v>12</v>
      </c>
      <c r="E109" s="47" t="s">
        <v>108</v>
      </c>
      <c r="F109" s="47"/>
      <c r="G109" s="51">
        <f>G111</f>
        <v>1</v>
      </c>
    </row>
    <row r="110" spans="1:7" s="3" customFormat="1" ht="30.75" customHeight="1">
      <c r="A110" s="60" t="s">
        <v>90</v>
      </c>
      <c r="B110" s="47" t="s">
        <v>54</v>
      </c>
      <c r="C110" s="47" t="s">
        <v>15</v>
      </c>
      <c r="D110" s="47" t="s">
        <v>12</v>
      </c>
      <c r="E110" s="47" t="s">
        <v>131</v>
      </c>
      <c r="F110" s="47"/>
      <c r="G110" s="51">
        <f>G111</f>
        <v>1</v>
      </c>
    </row>
    <row r="111" spans="1:7" s="3" customFormat="1" ht="33" customHeight="1">
      <c r="A111" s="62" t="s">
        <v>63</v>
      </c>
      <c r="B111" s="47" t="s">
        <v>54</v>
      </c>
      <c r="C111" s="47" t="s">
        <v>15</v>
      </c>
      <c r="D111" s="47" t="s">
        <v>12</v>
      </c>
      <c r="E111" s="47" t="s">
        <v>109</v>
      </c>
      <c r="F111" s="47" t="s">
        <v>39</v>
      </c>
      <c r="G111" s="51">
        <v>1</v>
      </c>
    </row>
    <row r="112" spans="1:7" s="12" customFormat="1" ht="15.75">
      <c r="A112" s="60" t="s">
        <v>33</v>
      </c>
      <c r="B112" s="47" t="s">
        <v>54</v>
      </c>
      <c r="C112" s="47" t="s">
        <v>36</v>
      </c>
      <c r="D112" s="47"/>
      <c r="E112" s="47"/>
      <c r="F112" s="47"/>
      <c r="G112" s="48">
        <f>SUM(G113)</f>
        <v>81.8</v>
      </c>
    </row>
    <row r="113" spans="1:7" s="17" customFormat="1" ht="15.75">
      <c r="A113" s="60" t="s">
        <v>37</v>
      </c>
      <c r="B113" s="47" t="s">
        <v>54</v>
      </c>
      <c r="C113" s="47" t="s">
        <v>36</v>
      </c>
      <c r="D113" s="47" t="s">
        <v>8</v>
      </c>
      <c r="E113" s="47"/>
      <c r="F113" s="47"/>
      <c r="G113" s="48">
        <f>SUM(G114)</f>
        <v>81.8</v>
      </c>
    </row>
    <row r="114" spans="1:7" s="3" customFormat="1" ht="15.75">
      <c r="A114" s="38" t="s">
        <v>80</v>
      </c>
      <c r="B114" s="47" t="s">
        <v>54</v>
      </c>
      <c r="C114" s="47" t="s">
        <v>36</v>
      </c>
      <c r="D114" s="47" t="s">
        <v>8</v>
      </c>
      <c r="E114" s="47" t="s">
        <v>81</v>
      </c>
      <c r="F114" s="47"/>
      <c r="G114" s="48">
        <f>SUM(G115)</f>
        <v>81.8</v>
      </c>
    </row>
    <row r="115" spans="1:7" s="15" customFormat="1" ht="15.75">
      <c r="A115" s="63" t="s">
        <v>82</v>
      </c>
      <c r="B115" s="47" t="s">
        <v>54</v>
      </c>
      <c r="C115" s="47" t="s">
        <v>36</v>
      </c>
      <c r="D115" s="47" t="s">
        <v>8</v>
      </c>
      <c r="E115" s="47" t="s">
        <v>83</v>
      </c>
      <c r="F115" s="47"/>
      <c r="G115" s="48">
        <f>SUM(G117)</f>
        <v>81.8</v>
      </c>
    </row>
    <row r="116" spans="1:7" s="16" customFormat="1" ht="15.75">
      <c r="A116" s="38" t="s">
        <v>115</v>
      </c>
      <c r="B116" s="47" t="s">
        <v>54</v>
      </c>
      <c r="C116" s="47" t="s">
        <v>36</v>
      </c>
      <c r="D116" s="47" t="s">
        <v>8</v>
      </c>
      <c r="E116" s="47" t="s">
        <v>117</v>
      </c>
      <c r="F116" s="47"/>
      <c r="G116" s="51">
        <f>SUM(G117)</f>
        <v>81.8</v>
      </c>
    </row>
    <row r="117" spans="1:7" s="8" customFormat="1" ht="15.75" customHeight="1">
      <c r="A117" s="61" t="s">
        <v>41</v>
      </c>
      <c r="B117" s="47" t="s">
        <v>54</v>
      </c>
      <c r="C117" s="47" t="s">
        <v>36</v>
      </c>
      <c r="D117" s="47" t="s">
        <v>8</v>
      </c>
      <c r="E117" s="47" t="s">
        <v>117</v>
      </c>
      <c r="F117" s="47" t="s">
        <v>40</v>
      </c>
      <c r="G117" s="48">
        <v>81.8</v>
      </c>
    </row>
    <row r="118" spans="1:7" s="10" customFormat="1" ht="15.75">
      <c r="A118" s="66" t="s">
        <v>16</v>
      </c>
      <c r="B118" s="64"/>
      <c r="C118" s="47"/>
      <c r="D118" s="47"/>
      <c r="E118" s="47"/>
      <c r="F118" s="47"/>
      <c r="G118" s="54">
        <f>G9+G41+G48+G53+G71+G87+G95+G112</f>
        <v>5506.3</v>
      </c>
    </row>
    <row r="119" spans="1:7" ht="12.75" customHeight="1">
      <c r="A119" s="67"/>
      <c r="B119" s="68"/>
      <c r="C119" s="69"/>
      <c r="D119" s="69"/>
      <c r="E119" s="69"/>
      <c r="F119" s="69"/>
      <c r="G119" s="70"/>
    </row>
    <row r="120" spans="1:7" ht="16.5">
      <c r="A120" s="71"/>
      <c r="B120" s="71"/>
      <c r="C120" s="72"/>
      <c r="D120" s="72"/>
      <c r="E120" s="72"/>
      <c r="F120" s="72"/>
      <c r="G120" s="71"/>
    </row>
    <row r="121" spans="1:7" ht="16.5">
      <c r="A121" s="71"/>
      <c r="B121" s="71"/>
      <c r="C121" s="72"/>
      <c r="D121" s="72"/>
      <c r="E121" s="72"/>
      <c r="F121" s="79"/>
      <c r="G121" s="79"/>
    </row>
    <row r="122" spans="1:7" ht="15.75" hidden="1">
      <c r="A122" s="8"/>
      <c r="B122" s="8"/>
      <c r="C122" s="13"/>
      <c r="D122" s="13"/>
      <c r="E122" s="13"/>
      <c r="F122" s="13"/>
      <c r="G122" s="8"/>
    </row>
    <row r="123" spans="1:7" ht="15.75">
      <c r="A123" s="8"/>
      <c r="B123" s="8"/>
      <c r="C123" s="13"/>
      <c r="D123" s="13"/>
      <c r="E123" s="13"/>
      <c r="F123" s="13"/>
      <c r="G123" s="8"/>
    </row>
    <row r="124" spans="1:7" ht="15.75">
      <c r="A124" s="1"/>
      <c r="B124" s="8"/>
      <c r="C124" s="13"/>
      <c r="D124" s="13"/>
      <c r="E124" s="13"/>
      <c r="F124" s="13"/>
      <c r="G124" s="8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</sheetData>
  <sheetProtection/>
  <mergeCells count="5">
    <mergeCell ref="C3:G3"/>
    <mergeCell ref="A7:F7"/>
    <mergeCell ref="D4:G4"/>
    <mergeCell ref="F121:G121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8"/>
  <sheetViews>
    <sheetView view="pageBreakPreview" zoomScaleSheetLayoutView="100" workbookViewId="0" topLeftCell="A1">
      <pane xSplit="1" ySplit="8" topLeftCell="B1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14" sqref="H114"/>
    </sheetView>
  </sheetViews>
  <sheetFormatPr defaultColWidth="8.875" defaultRowHeight="12.75"/>
  <cols>
    <col min="1" max="1" width="52.875" style="6" customWidth="1"/>
    <col min="2" max="2" width="9.625" style="9" customWidth="1"/>
    <col min="3" max="3" width="14.25390625" style="9" customWidth="1"/>
    <col min="4" max="4" width="15.375" style="9" customWidth="1"/>
    <col min="5" max="5" width="19.875" style="9" customWidth="1"/>
    <col min="6" max="6" width="24.625" style="1" customWidth="1"/>
    <col min="7" max="16384" width="8.875" style="1" customWidth="1"/>
  </cols>
  <sheetData>
    <row r="1" spans="1:6" ht="15.75">
      <c r="A1" s="8"/>
      <c r="B1" s="1"/>
      <c r="F1" s="74"/>
    </row>
    <row r="2" spans="1:6" ht="15.75">
      <c r="A2" s="1"/>
      <c r="C2" s="9" t="s">
        <v>28</v>
      </c>
      <c r="D2" s="9" t="s">
        <v>28</v>
      </c>
      <c r="E2" s="82" t="s">
        <v>119</v>
      </c>
      <c r="F2" s="83"/>
    </row>
    <row r="3" spans="1:6" ht="15.75">
      <c r="A3" s="42"/>
      <c r="E3" s="14"/>
      <c r="F3" s="42" t="s">
        <v>139</v>
      </c>
    </row>
    <row r="4" spans="1:6" ht="15.75">
      <c r="A4" s="1"/>
      <c r="C4" s="86" t="s">
        <v>140</v>
      </c>
      <c r="D4" s="86"/>
      <c r="E4" s="86"/>
      <c r="F4" s="86"/>
    </row>
    <row r="5" spans="1:7" ht="15.75" customHeight="1">
      <c r="A5" s="88" t="s">
        <v>138</v>
      </c>
      <c r="B5" s="89"/>
      <c r="C5" s="89"/>
      <c r="D5" s="89"/>
      <c r="E5" s="89"/>
      <c r="F5" s="89"/>
      <c r="G5" s="89"/>
    </row>
    <row r="6" spans="1:7" ht="33" customHeight="1">
      <c r="A6" s="89"/>
      <c r="B6" s="89"/>
      <c r="C6" s="89"/>
      <c r="D6" s="89"/>
      <c r="E6" s="89"/>
      <c r="F6" s="89"/>
      <c r="G6" s="89"/>
    </row>
    <row r="7" spans="1:6" ht="18" customHeight="1">
      <c r="A7" s="84" t="s">
        <v>0</v>
      </c>
      <c r="B7" s="85"/>
      <c r="C7" s="85"/>
      <c r="D7" s="85"/>
      <c r="E7" s="85"/>
      <c r="F7" s="11"/>
    </row>
    <row r="8" spans="1:6" s="2" customFormat="1" ht="31.5" customHeight="1">
      <c r="A8" s="44" t="s">
        <v>1</v>
      </c>
      <c r="B8" s="45" t="s">
        <v>2</v>
      </c>
      <c r="C8" s="45" t="s">
        <v>3</v>
      </c>
      <c r="D8" s="45" t="s">
        <v>4</v>
      </c>
      <c r="E8" s="45" t="s">
        <v>5</v>
      </c>
      <c r="F8" s="44" t="s">
        <v>6</v>
      </c>
    </row>
    <row r="9" spans="1:6" s="12" customFormat="1" ht="24" customHeight="1">
      <c r="A9" s="46" t="s">
        <v>7</v>
      </c>
      <c r="B9" s="47" t="s">
        <v>8</v>
      </c>
      <c r="C9" s="47"/>
      <c r="D9" s="47"/>
      <c r="E9" s="47"/>
      <c r="F9" s="48">
        <f>SUM(F10+F15+F20+F27+F32)</f>
        <v>1840.8000000000002</v>
      </c>
    </row>
    <row r="10" spans="1:6" s="4" customFormat="1" ht="43.5" customHeight="1">
      <c r="A10" s="46" t="s">
        <v>17</v>
      </c>
      <c r="B10" s="47" t="s">
        <v>18</v>
      </c>
      <c r="C10" s="47" t="s">
        <v>19</v>
      </c>
      <c r="D10" s="47"/>
      <c r="E10" s="47"/>
      <c r="F10" s="48">
        <f>SUM(F11)</f>
        <v>272.4</v>
      </c>
    </row>
    <row r="11" spans="1:6" s="3" customFormat="1" ht="45.75" customHeight="1">
      <c r="A11" s="46" t="s">
        <v>20</v>
      </c>
      <c r="B11" s="47" t="s">
        <v>8</v>
      </c>
      <c r="C11" s="47" t="s">
        <v>9</v>
      </c>
      <c r="D11" s="47" t="s">
        <v>55</v>
      </c>
      <c r="E11" s="47"/>
      <c r="F11" s="48">
        <f>SUM(F13)</f>
        <v>272.4</v>
      </c>
    </row>
    <row r="12" spans="1:6" s="15" customFormat="1" ht="32.25" customHeight="1">
      <c r="A12" s="49" t="s">
        <v>56</v>
      </c>
      <c r="B12" s="47" t="s">
        <v>8</v>
      </c>
      <c r="C12" s="47" t="s">
        <v>9</v>
      </c>
      <c r="D12" s="47" t="s">
        <v>57</v>
      </c>
      <c r="E12" s="47"/>
      <c r="F12" s="48">
        <f>SUM(F13)</f>
        <v>272.4</v>
      </c>
    </row>
    <row r="13" spans="1:6" s="16" customFormat="1" ht="15.75">
      <c r="A13" s="46" t="s">
        <v>21</v>
      </c>
      <c r="B13" s="47" t="s">
        <v>8</v>
      </c>
      <c r="C13" s="47" t="s">
        <v>9</v>
      </c>
      <c r="D13" s="47" t="s">
        <v>58</v>
      </c>
      <c r="E13" s="47"/>
      <c r="F13" s="48">
        <f>SUM(F14)</f>
        <v>272.4</v>
      </c>
    </row>
    <row r="14" spans="1:6" ht="55.5" customHeight="1">
      <c r="A14" s="50" t="s">
        <v>59</v>
      </c>
      <c r="B14" s="47" t="s">
        <v>8</v>
      </c>
      <c r="C14" s="47" t="s">
        <v>9</v>
      </c>
      <c r="D14" s="47" t="s">
        <v>58</v>
      </c>
      <c r="E14" s="47" t="s">
        <v>38</v>
      </c>
      <c r="F14" s="51">
        <v>272.4</v>
      </c>
    </row>
    <row r="15" spans="1:6" s="17" customFormat="1" ht="65.25" customHeight="1">
      <c r="A15" s="49" t="s">
        <v>60</v>
      </c>
      <c r="B15" s="52" t="s">
        <v>8</v>
      </c>
      <c r="C15" s="52" t="s">
        <v>11</v>
      </c>
      <c r="D15" s="52"/>
      <c r="E15" s="52"/>
      <c r="F15" s="48">
        <f>SUM(F16)</f>
        <v>2</v>
      </c>
    </row>
    <row r="16" spans="1:6" s="3" customFormat="1" ht="48" customHeight="1">
      <c r="A16" s="46" t="s">
        <v>20</v>
      </c>
      <c r="B16" s="52" t="s">
        <v>8</v>
      </c>
      <c r="C16" s="52" t="s">
        <v>11</v>
      </c>
      <c r="D16" s="47" t="s">
        <v>55</v>
      </c>
      <c r="E16" s="52"/>
      <c r="F16" s="48">
        <f>SUM(F18)</f>
        <v>2</v>
      </c>
    </row>
    <row r="17" spans="1:6" s="15" customFormat="1" ht="32.25" customHeight="1">
      <c r="A17" s="49" t="s">
        <v>56</v>
      </c>
      <c r="B17" s="47" t="s">
        <v>8</v>
      </c>
      <c r="C17" s="47" t="s">
        <v>9</v>
      </c>
      <c r="D17" s="47" t="s">
        <v>57</v>
      </c>
      <c r="E17" s="47"/>
      <c r="F17" s="48">
        <f>SUM(F18)</f>
        <v>2</v>
      </c>
    </row>
    <row r="18" spans="1:6" s="16" customFormat="1" ht="36.75" customHeight="1">
      <c r="A18" s="46" t="s">
        <v>61</v>
      </c>
      <c r="B18" s="47" t="s">
        <v>8</v>
      </c>
      <c r="C18" s="47" t="s">
        <v>11</v>
      </c>
      <c r="D18" s="47" t="s">
        <v>62</v>
      </c>
      <c r="E18" s="47"/>
      <c r="F18" s="48">
        <f>SUM(F19)</f>
        <v>2</v>
      </c>
    </row>
    <row r="19" spans="1:6" ht="32.25" customHeight="1">
      <c r="A19" s="50" t="s">
        <v>63</v>
      </c>
      <c r="B19" s="47" t="s">
        <v>8</v>
      </c>
      <c r="C19" s="47" t="s">
        <v>11</v>
      </c>
      <c r="D19" s="47" t="s">
        <v>62</v>
      </c>
      <c r="E19" s="47" t="s">
        <v>39</v>
      </c>
      <c r="F19" s="51">
        <v>2</v>
      </c>
    </row>
    <row r="20" spans="1:6" s="17" customFormat="1" ht="64.5" customHeight="1">
      <c r="A20" s="46" t="s">
        <v>22</v>
      </c>
      <c r="B20" s="47" t="s">
        <v>8</v>
      </c>
      <c r="C20" s="47" t="s">
        <v>12</v>
      </c>
      <c r="D20" s="47"/>
      <c r="E20" s="47"/>
      <c r="F20" s="48">
        <f>SUM(F21)</f>
        <v>1498.5</v>
      </c>
    </row>
    <row r="21" spans="1:6" s="3" customFormat="1" ht="48" customHeight="1">
      <c r="A21" s="46" t="s">
        <v>20</v>
      </c>
      <c r="B21" s="47" t="s">
        <v>8</v>
      </c>
      <c r="C21" s="47" t="s">
        <v>12</v>
      </c>
      <c r="D21" s="47" t="s">
        <v>55</v>
      </c>
      <c r="E21" s="52"/>
      <c r="F21" s="48">
        <f>SUM(F23)</f>
        <v>1498.5</v>
      </c>
    </row>
    <row r="22" spans="1:6" s="15" customFormat="1" ht="32.25" customHeight="1">
      <c r="A22" s="49" t="s">
        <v>56</v>
      </c>
      <c r="B22" s="47" t="s">
        <v>8</v>
      </c>
      <c r="C22" s="47" t="s">
        <v>12</v>
      </c>
      <c r="D22" s="47" t="s">
        <v>57</v>
      </c>
      <c r="E22" s="47"/>
      <c r="F22" s="48">
        <f>SUM(F23)</f>
        <v>1498.5</v>
      </c>
    </row>
    <row r="23" spans="1:6" s="16" customFormat="1" ht="23.25" customHeight="1">
      <c r="A23" s="46" t="s">
        <v>61</v>
      </c>
      <c r="B23" s="47" t="s">
        <v>8</v>
      </c>
      <c r="C23" s="47" t="s">
        <v>12</v>
      </c>
      <c r="D23" s="47" t="s">
        <v>62</v>
      </c>
      <c r="E23" s="47"/>
      <c r="F23" s="48">
        <f>F24+F25+F26</f>
        <v>1498.5</v>
      </c>
    </row>
    <row r="24" spans="1:6" s="3" customFormat="1" ht="54.75" customHeight="1">
      <c r="A24" s="50" t="s">
        <v>59</v>
      </c>
      <c r="B24" s="47" t="s">
        <v>8</v>
      </c>
      <c r="C24" s="47" t="s">
        <v>12</v>
      </c>
      <c r="D24" s="47" t="s">
        <v>62</v>
      </c>
      <c r="E24" s="47" t="s">
        <v>38</v>
      </c>
      <c r="F24" s="48">
        <v>1036.5</v>
      </c>
    </row>
    <row r="25" spans="1:6" s="3" customFormat="1" ht="31.5" customHeight="1">
      <c r="A25" s="50" t="s">
        <v>63</v>
      </c>
      <c r="B25" s="47" t="s">
        <v>8</v>
      </c>
      <c r="C25" s="47" t="s">
        <v>12</v>
      </c>
      <c r="D25" s="47" t="s">
        <v>62</v>
      </c>
      <c r="E25" s="47" t="s">
        <v>39</v>
      </c>
      <c r="F25" s="51">
        <v>357</v>
      </c>
    </row>
    <row r="26" spans="1:6" s="3" customFormat="1" ht="31.5" customHeight="1">
      <c r="A26" s="50" t="s">
        <v>136</v>
      </c>
      <c r="B26" s="47" t="s">
        <v>8</v>
      </c>
      <c r="C26" s="47" t="s">
        <v>12</v>
      </c>
      <c r="D26" s="47" t="s">
        <v>62</v>
      </c>
      <c r="E26" s="47" t="s">
        <v>135</v>
      </c>
      <c r="F26" s="51">
        <v>105</v>
      </c>
    </row>
    <row r="27" spans="1:6" s="17" customFormat="1" ht="23.25" customHeight="1">
      <c r="A27" s="46" t="s">
        <v>46</v>
      </c>
      <c r="B27" s="47" t="s">
        <v>8</v>
      </c>
      <c r="C27" s="47" t="s">
        <v>47</v>
      </c>
      <c r="D27" s="47"/>
      <c r="E27" s="47"/>
      <c r="F27" s="48">
        <f>SUM(F28)</f>
        <v>10</v>
      </c>
    </row>
    <row r="28" spans="1:6" s="3" customFormat="1" ht="30.75" customHeight="1">
      <c r="A28" s="46" t="s">
        <v>64</v>
      </c>
      <c r="B28" s="47" t="s">
        <v>8</v>
      </c>
      <c r="C28" s="47" t="s">
        <v>47</v>
      </c>
      <c r="D28" s="44" t="s">
        <v>65</v>
      </c>
      <c r="E28" s="47"/>
      <c r="F28" s="48">
        <f>SUM(F29)</f>
        <v>10</v>
      </c>
    </row>
    <row r="29" spans="1:6" s="15" customFormat="1" ht="17.25" customHeight="1">
      <c r="A29" s="49" t="s">
        <v>46</v>
      </c>
      <c r="B29" s="47" t="s">
        <v>8</v>
      </c>
      <c r="C29" s="47" t="s">
        <v>47</v>
      </c>
      <c r="D29" s="44" t="s">
        <v>66</v>
      </c>
      <c r="E29" s="47"/>
      <c r="F29" s="48">
        <f>SUM(F30)</f>
        <v>10</v>
      </c>
    </row>
    <row r="30" spans="1:6" s="16" customFormat="1" ht="17.25" customHeight="1">
      <c r="A30" s="43" t="s">
        <v>48</v>
      </c>
      <c r="B30" s="47" t="s">
        <v>8</v>
      </c>
      <c r="C30" s="47" t="s">
        <v>47</v>
      </c>
      <c r="D30" s="44" t="s">
        <v>67</v>
      </c>
      <c r="E30" s="47"/>
      <c r="F30" s="48">
        <f>SUM(F31)</f>
        <v>10</v>
      </c>
    </row>
    <row r="31" spans="1:6" ht="31.5">
      <c r="A31" s="49" t="s">
        <v>68</v>
      </c>
      <c r="B31" s="47" t="s">
        <v>8</v>
      </c>
      <c r="C31" s="47" t="s">
        <v>47</v>
      </c>
      <c r="D31" s="44" t="s">
        <v>67</v>
      </c>
      <c r="E31" s="47" t="s">
        <v>39</v>
      </c>
      <c r="F31" s="51">
        <v>10</v>
      </c>
    </row>
    <row r="32" spans="1:6" s="17" customFormat="1" ht="30.75" customHeight="1">
      <c r="A32" s="46" t="s">
        <v>13</v>
      </c>
      <c r="B32" s="47" t="s">
        <v>8</v>
      </c>
      <c r="C32" s="47" t="s">
        <v>35</v>
      </c>
      <c r="D32" s="47"/>
      <c r="E32" s="47"/>
      <c r="F32" s="48">
        <f>F34+F40</f>
        <v>57.9</v>
      </c>
    </row>
    <row r="33" spans="1:6" s="18" customFormat="1" ht="47.25" customHeight="1">
      <c r="A33" s="46" t="s">
        <v>20</v>
      </c>
      <c r="B33" s="47" t="s">
        <v>8</v>
      </c>
      <c r="C33" s="47" t="s">
        <v>35</v>
      </c>
      <c r="D33" s="47" t="s">
        <v>55</v>
      </c>
      <c r="E33" s="47"/>
      <c r="F33" s="48">
        <f>SUM(F35)</f>
        <v>0.1</v>
      </c>
    </row>
    <row r="34" spans="1:6" s="19" customFormat="1" ht="30" customHeight="1">
      <c r="A34" s="49" t="s">
        <v>10</v>
      </c>
      <c r="B34" s="47" t="s">
        <v>8</v>
      </c>
      <c r="C34" s="47" t="s">
        <v>35</v>
      </c>
      <c r="D34" s="47" t="s">
        <v>69</v>
      </c>
      <c r="E34" s="47"/>
      <c r="F34" s="48">
        <f>SUM(F35)</f>
        <v>0.1</v>
      </c>
    </row>
    <row r="35" spans="1:6" s="20" customFormat="1" ht="20.25" customHeight="1">
      <c r="A35" s="46" t="s">
        <v>70</v>
      </c>
      <c r="B35" s="47" t="s">
        <v>8</v>
      </c>
      <c r="C35" s="47" t="s">
        <v>35</v>
      </c>
      <c r="D35" s="47" t="s">
        <v>71</v>
      </c>
      <c r="E35" s="47"/>
      <c r="F35" s="48">
        <f>SUM(F36:F36)</f>
        <v>0.1</v>
      </c>
    </row>
    <row r="36" spans="1:6" s="7" customFormat="1" ht="32.25" customHeight="1">
      <c r="A36" s="50" t="s">
        <v>63</v>
      </c>
      <c r="B36" s="47" t="s">
        <v>8</v>
      </c>
      <c r="C36" s="47" t="s">
        <v>35</v>
      </c>
      <c r="D36" s="47" t="s">
        <v>71</v>
      </c>
      <c r="E36" s="47" t="s">
        <v>39</v>
      </c>
      <c r="F36" s="51">
        <v>0.1</v>
      </c>
    </row>
    <row r="37" spans="1:6" s="3" customFormat="1" ht="30.75" customHeight="1">
      <c r="A37" s="46" t="s">
        <v>64</v>
      </c>
      <c r="B37" s="47" t="s">
        <v>8</v>
      </c>
      <c r="C37" s="47" t="s">
        <v>35</v>
      </c>
      <c r="D37" s="44" t="s">
        <v>65</v>
      </c>
      <c r="E37" s="47"/>
      <c r="F37" s="48">
        <f>SUM(F38)</f>
        <v>57.8</v>
      </c>
    </row>
    <row r="38" spans="1:6" s="15" customFormat="1" ht="22.5" customHeight="1">
      <c r="A38" s="43" t="s">
        <v>72</v>
      </c>
      <c r="B38" s="47" t="s">
        <v>8</v>
      </c>
      <c r="C38" s="47" t="s">
        <v>35</v>
      </c>
      <c r="D38" s="44" t="s">
        <v>73</v>
      </c>
      <c r="E38" s="47"/>
      <c r="F38" s="48">
        <f>SUM(F39)</f>
        <v>57.8</v>
      </c>
    </row>
    <row r="39" spans="1:6" s="16" customFormat="1" ht="17.25" customHeight="1">
      <c r="A39" s="43" t="s">
        <v>74</v>
      </c>
      <c r="B39" s="47" t="s">
        <v>8</v>
      </c>
      <c r="C39" s="47" t="s">
        <v>35</v>
      </c>
      <c r="D39" s="44" t="s">
        <v>75</v>
      </c>
      <c r="E39" s="47"/>
      <c r="F39" s="48">
        <f>SUM(F40)</f>
        <v>57.8</v>
      </c>
    </row>
    <row r="40" spans="1:6" ht="78.75">
      <c r="A40" s="50" t="s">
        <v>59</v>
      </c>
      <c r="B40" s="47" t="s">
        <v>8</v>
      </c>
      <c r="C40" s="47" t="s">
        <v>35</v>
      </c>
      <c r="D40" s="44" t="s">
        <v>75</v>
      </c>
      <c r="E40" s="47" t="s">
        <v>38</v>
      </c>
      <c r="F40" s="51">
        <v>57.8</v>
      </c>
    </row>
    <row r="41" spans="1:6" s="12" customFormat="1" ht="19.5" customHeight="1">
      <c r="A41" s="46" t="s">
        <v>23</v>
      </c>
      <c r="B41" s="47" t="s">
        <v>9</v>
      </c>
      <c r="C41" s="47"/>
      <c r="D41" s="47"/>
      <c r="E41" s="47"/>
      <c r="F41" s="51">
        <f>SUM(F42)</f>
        <v>118.80000000000001</v>
      </c>
    </row>
    <row r="42" spans="1:6" s="17" customFormat="1" ht="21.75" customHeight="1">
      <c r="A42" s="49" t="s">
        <v>76</v>
      </c>
      <c r="B42" s="45" t="s">
        <v>9</v>
      </c>
      <c r="C42" s="47" t="s">
        <v>11</v>
      </c>
      <c r="D42" s="47"/>
      <c r="E42" s="47"/>
      <c r="F42" s="51">
        <f>SUM(F43)</f>
        <v>118.80000000000001</v>
      </c>
    </row>
    <row r="43" spans="1:6" s="18" customFormat="1" ht="67.5" customHeight="1">
      <c r="A43" s="46" t="s">
        <v>20</v>
      </c>
      <c r="B43" s="47" t="s">
        <v>9</v>
      </c>
      <c r="C43" s="47" t="s">
        <v>11</v>
      </c>
      <c r="D43" s="47" t="s">
        <v>55</v>
      </c>
      <c r="E43" s="47"/>
      <c r="F43" s="48">
        <f>SUM(F45)</f>
        <v>118.80000000000001</v>
      </c>
    </row>
    <row r="44" spans="1:6" s="19" customFormat="1" ht="30" customHeight="1">
      <c r="A44" s="49" t="s">
        <v>10</v>
      </c>
      <c r="B44" s="47" t="s">
        <v>9</v>
      </c>
      <c r="C44" s="47" t="s">
        <v>11</v>
      </c>
      <c r="D44" s="47" t="s">
        <v>69</v>
      </c>
      <c r="E44" s="47"/>
      <c r="F44" s="48">
        <f>SUM(F45)</f>
        <v>118.80000000000001</v>
      </c>
    </row>
    <row r="45" spans="1:6" s="20" customFormat="1" ht="47.25" customHeight="1">
      <c r="A45" s="49" t="s">
        <v>24</v>
      </c>
      <c r="B45" s="47" t="s">
        <v>9</v>
      </c>
      <c r="C45" s="47" t="s">
        <v>11</v>
      </c>
      <c r="D45" s="47" t="s">
        <v>77</v>
      </c>
      <c r="E45" s="47"/>
      <c r="F45" s="48">
        <f>SUM(F46:F47)</f>
        <v>118.80000000000001</v>
      </c>
    </row>
    <row r="46" spans="1:6" s="3" customFormat="1" ht="54.75" customHeight="1">
      <c r="A46" s="50" t="s">
        <v>59</v>
      </c>
      <c r="B46" s="47" t="s">
        <v>9</v>
      </c>
      <c r="C46" s="47" t="s">
        <v>11</v>
      </c>
      <c r="D46" s="47" t="s">
        <v>77</v>
      </c>
      <c r="E46" s="47" t="s">
        <v>38</v>
      </c>
      <c r="F46" s="48">
        <v>93.2</v>
      </c>
    </row>
    <row r="47" spans="1:6" s="3" customFormat="1" ht="33.75" customHeight="1">
      <c r="A47" s="50" t="s">
        <v>63</v>
      </c>
      <c r="B47" s="47" t="s">
        <v>9</v>
      </c>
      <c r="C47" s="47" t="s">
        <v>11</v>
      </c>
      <c r="D47" s="47" t="s">
        <v>77</v>
      </c>
      <c r="E47" s="47" t="s">
        <v>39</v>
      </c>
      <c r="F47" s="51">
        <v>25.6</v>
      </c>
    </row>
    <row r="48" spans="1:6" s="3" customFormat="1" ht="33.75" customHeight="1">
      <c r="A48" s="62" t="s">
        <v>145</v>
      </c>
      <c r="B48" s="47" t="s">
        <v>11</v>
      </c>
      <c r="C48" s="47"/>
      <c r="D48" s="47"/>
      <c r="E48" s="47"/>
      <c r="F48" s="51">
        <f>F52</f>
        <v>20</v>
      </c>
    </row>
    <row r="49" spans="1:6" s="3" customFormat="1" ht="33.75" customHeight="1">
      <c r="A49" s="62" t="s">
        <v>147</v>
      </c>
      <c r="B49" s="47" t="s">
        <v>11</v>
      </c>
      <c r="C49" s="47" t="s">
        <v>144</v>
      </c>
      <c r="D49" s="47"/>
      <c r="E49" s="47"/>
      <c r="F49" s="51">
        <f>F52</f>
        <v>20</v>
      </c>
    </row>
    <row r="50" spans="1:6" s="3" customFormat="1" ht="69.75" customHeight="1">
      <c r="A50" s="60" t="s">
        <v>148</v>
      </c>
      <c r="B50" s="47" t="s">
        <v>11</v>
      </c>
      <c r="C50" s="47" t="s">
        <v>144</v>
      </c>
      <c r="D50" s="47" t="s">
        <v>149</v>
      </c>
      <c r="E50" s="47"/>
      <c r="F50" s="51">
        <f>F52</f>
        <v>20</v>
      </c>
    </row>
    <row r="51" spans="1:6" s="3" customFormat="1" ht="33.75" customHeight="1">
      <c r="A51" s="60" t="s">
        <v>90</v>
      </c>
      <c r="B51" s="47" t="s">
        <v>11</v>
      </c>
      <c r="C51" s="47" t="s">
        <v>144</v>
      </c>
      <c r="D51" s="47" t="s">
        <v>150</v>
      </c>
      <c r="E51" s="47"/>
      <c r="F51" s="51">
        <f>F52</f>
        <v>20</v>
      </c>
    </row>
    <row r="52" spans="1:6" s="3" customFormat="1" ht="33.75" customHeight="1">
      <c r="A52" s="62" t="s">
        <v>63</v>
      </c>
      <c r="B52" s="47" t="s">
        <v>11</v>
      </c>
      <c r="C52" s="47" t="s">
        <v>144</v>
      </c>
      <c r="D52" s="47" t="s">
        <v>150</v>
      </c>
      <c r="E52" s="47" t="s">
        <v>39</v>
      </c>
      <c r="F52" s="51">
        <v>20</v>
      </c>
    </row>
    <row r="53" spans="1:6" s="21" customFormat="1" ht="17.25" customHeight="1">
      <c r="A53" s="49" t="s">
        <v>78</v>
      </c>
      <c r="B53" s="47" t="s">
        <v>12</v>
      </c>
      <c r="C53" s="47"/>
      <c r="D53" s="47"/>
      <c r="E53" s="53"/>
      <c r="F53" s="51">
        <f>SUM(F54+F59+F67)</f>
        <v>1581.6</v>
      </c>
    </row>
    <row r="54" spans="1:6" s="22" customFormat="1" ht="17.25" customHeight="1">
      <c r="A54" s="49" t="s">
        <v>79</v>
      </c>
      <c r="B54" s="47" t="s">
        <v>12</v>
      </c>
      <c r="C54" s="47" t="s">
        <v>8</v>
      </c>
      <c r="D54" s="47"/>
      <c r="E54" s="53"/>
      <c r="F54" s="51">
        <f>SUM(F55)</f>
        <v>141</v>
      </c>
    </row>
    <row r="55" spans="1:6" s="23" customFormat="1" ht="17.25" customHeight="1">
      <c r="A55" s="43" t="s">
        <v>80</v>
      </c>
      <c r="B55" s="47" t="s">
        <v>12</v>
      </c>
      <c r="C55" s="47" t="s">
        <v>8</v>
      </c>
      <c r="D55" s="47" t="s">
        <v>81</v>
      </c>
      <c r="E55" s="53"/>
      <c r="F55" s="51">
        <f>SUM(F56)</f>
        <v>141</v>
      </c>
    </row>
    <row r="56" spans="1:6" s="24" customFormat="1" ht="17.25" customHeight="1">
      <c r="A56" s="43" t="s">
        <v>82</v>
      </c>
      <c r="B56" s="47" t="s">
        <v>12</v>
      </c>
      <c r="C56" s="47" t="s">
        <v>8</v>
      </c>
      <c r="D56" s="47" t="s">
        <v>83</v>
      </c>
      <c r="E56" s="53"/>
      <c r="F56" s="51">
        <f>SUM(F57)</f>
        <v>141</v>
      </c>
    </row>
    <row r="57" spans="1:6" s="25" customFormat="1" ht="17.25" customHeight="1">
      <c r="A57" s="43" t="s">
        <v>84</v>
      </c>
      <c r="B57" s="47" t="s">
        <v>12</v>
      </c>
      <c r="C57" s="47" t="s">
        <v>8</v>
      </c>
      <c r="D57" s="47" t="s">
        <v>85</v>
      </c>
      <c r="E57" s="53"/>
      <c r="F57" s="51">
        <f>SUM(F58)</f>
        <v>141</v>
      </c>
    </row>
    <row r="58" spans="1:6" s="26" customFormat="1" ht="65.25" customHeight="1">
      <c r="A58" s="50" t="s">
        <v>59</v>
      </c>
      <c r="B58" s="47" t="s">
        <v>12</v>
      </c>
      <c r="C58" s="47" t="s">
        <v>8</v>
      </c>
      <c r="D58" s="47" t="s">
        <v>85</v>
      </c>
      <c r="E58" s="47" t="s">
        <v>38</v>
      </c>
      <c r="F58" s="51">
        <v>141</v>
      </c>
    </row>
    <row r="59" spans="1:6" s="17" customFormat="1" ht="18.75" customHeight="1">
      <c r="A59" s="43" t="s">
        <v>43</v>
      </c>
      <c r="B59" s="47" t="s">
        <v>12</v>
      </c>
      <c r="C59" s="47" t="s">
        <v>42</v>
      </c>
      <c r="D59" s="47"/>
      <c r="E59" s="47"/>
      <c r="F59" s="54">
        <f>F62+F66</f>
        <v>1430.6</v>
      </c>
    </row>
    <row r="60" spans="1:6" s="17" customFormat="1" ht="18.75" customHeight="1">
      <c r="A60" s="63" t="s">
        <v>163</v>
      </c>
      <c r="B60" s="47" t="s">
        <v>12</v>
      </c>
      <c r="C60" s="47" t="s">
        <v>42</v>
      </c>
      <c r="D60" s="47" t="s">
        <v>162</v>
      </c>
      <c r="E60" s="47"/>
      <c r="F60" s="54">
        <v>1037</v>
      </c>
    </row>
    <row r="61" spans="1:6" s="17" customFormat="1" ht="57.75" customHeight="1">
      <c r="A61" s="63" t="s">
        <v>160</v>
      </c>
      <c r="B61" s="47" t="s">
        <v>12</v>
      </c>
      <c r="C61" s="47" t="s">
        <v>42</v>
      </c>
      <c r="D61" s="47" t="s">
        <v>161</v>
      </c>
      <c r="E61" s="47"/>
      <c r="F61" s="54">
        <f>F60</f>
        <v>1037</v>
      </c>
    </row>
    <row r="62" spans="1:6" s="17" customFormat="1" ht="18.75" customHeight="1">
      <c r="A62" s="62" t="s">
        <v>63</v>
      </c>
      <c r="B62" s="47" t="s">
        <v>12</v>
      </c>
      <c r="C62" s="47" t="s">
        <v>42</v>
      </c>
      <c r="D62" s="47" t="s">
        <v>161</v>
      </c>
      <c r="E62" s="47" t="s">
        <v>39</v>
      </c>
      <c r="F62" s="54">
        <v>1037</v>
      </c>
    </row>
    <row r="63" spans="1:6" s="3" customFormat="1" ht="20.25" customHeight="1">
      <c r="A63" s="49" t="s">
        <v>80</v>
      </c>
      <c r="B63" s="47" t="s">
        <v>12</v>
      </c>
      <c r="C63" s="47" t="s">
        <v>42</v>
      </c>
      <c r="D63" s="47" t="s">
        <v>86</v>
      </c>
      <c r="E63" s="47"/>
      <c r="F63" s="54">
        <f>SUM(F64)</f>
        <v>393.6</v>
      </c>
    </row>
    <row r="64" spans="1:6" s="15" customFormat="1" ht="18" customHeight="1">
      <c r="A64" s="49" t="s">
        <v>87</v>
      </c>
      <c r="B64" s="47" t="s">
        <v>12</v>
      </c>
      <c r="C64" s="47" t="s">
        <v>42</v>
      </c>
      <c r="D64" s="47" t="s">
        <v>88</v>
      </c>
      <c r="E64" s="47"/>
      <c r="F64" s="54">
        <f>F66</f>
        <v>393.6</v>
      </c>
    </row>
    <row r="65" spans="1:6" s="16" customFormat="1" ht="31.5" customHeight="1">
      <c r="A65" s="49" t="s">
        <v>44</v>
      </c>
      <c r="B65" s="47" t="s">
        <v>12</v>
      </c>
      <c r="C65" s="47" t="s">
        <v>42</v>
      </c>
      <c r="D65" s="47" t="s">
        <v>151</v>
      </c>
      <c r="E65" s="47"/>
      <c r="F65" s="54">
        <v>40</v>
      </c>
    </row>
    <row r="66" spans="1:6" s="8" customFormat="1" ht="31.5" customHeight="1">
      <c r="A66" s="50" t="s">
        <v>63</v>
      </c>
      <c r="B66" s="47" t="s">
        <v>12</v>
      </c>
      <c r="C66" s="47" t="s">
        <v>42</v>
      </c>
      <c r="D66" s="47" t="s">
        <v>151</v>
      </c>
      <c r="E66" s="47" t="s">
        <v>39</v>
      </c>
      <c r="F66" s="54">
        <v>393.6</v>
      </c>
    </row>
    <row r="67" spans="1:6" s="27" customFormat="1" ht="31.5">
      <c r="A67" s="46" t="s">
        <v>51</v>
      </c>
      <c r="B67" s="47" t="s">
        <v>12</v>
      </c>
      <c r="C67" s="47">
        <v>12</v>
      </c>
      <c r="D67" s="47"/>
      <c r="E67" s="47"/>
      <c r="F67" s="48">
        <f>SUM(F68)</f>
        <v>10</v>
      </c>
    </row>
    <row r="68" spans="1:6" s="28" customFormat="1" ht="97.5" customHeight="1">
      <c r="A68" s="43" t="s">
        <v>133</v>
      </c>
      <c r="B68" s="47" t="s">
        <v>12</v>
      </c>
      <c r="C68" s="47" t="s">
        <v>50</v>
      </c>
      <c r="D68" s="47" t="s">
        <v>89</v>
      </c>
      <c r="E68" s="47"/>
      <c r="F68" s="48">
        <f>F69</f>
        <v>10</v>
      </c>
    </row>
    <row r="69" spans="1:6" s="29" customFormat="1" ht="33" customHeight="1">
      <c r="A69" s="46" t="s">
        <v>90</v>
      </c>
      <c r="B69" s="47" t="s">
        <v>12</v>
      </c>
      <c r="C69" s="47" t="s">
        <v>50</v>
      </c>
      <c r="D69" s="47" t="s">
        <v>91</v>
      </c>
      <c r="E69" s="47"/>
      <c r="F69" s="48">
        <f>SUM(F70)</f>
        <v>10</v>
      </c>
    </row>
    <row r="70" spans="1:6" s="30" customFormat="1" ht="30.75" customHeight="1">
      <c r="A70" s="50" t="s">
        <v>63</v>
      </c>
      <c r="B70" s="47" t="s">
        <v>12</v>
      </c>
      <c r="C70" s="47" t="s">
        <v>50</v>
      </c>
      <c r="D70" s="47" t="s">
        <v>91</v>
      </c>
      <c r="E70" s="47" t="s">
        <v>39</v>
      </c>
      <c r="F70" s="51">
        <v>10</v>
      </c>
    </row>
    <row r="71" spans="1:6" s="10" customFormat="1" ht="15.75">
      <c r="A71" s="46" t="s">
        <v>27</v>
      </c>
      <c r="B71" s="47" t="s">
        <v>14</v>
      </c>
      <c r="C71" s="47"/>
      <c r="D71" s="47"/>
      <c r="E71" s="47"/>
      <c r="F71" s="54">
        <f>F72+F76</f>
        <v>1378.5</v>
      </c>
    </row>
    <row r="72" spans="1:6" s="5" customFormat="1" ht="15.75">
      <c r="A72" s="46" t="s">
        <v>93</v>
      </c>
      <c r="B72" s="47" t="s">
        <v>14</v>
      </c>
      <c r="C72" s="47" t="s">
        <v>9</v>
      </c>
      <c r="D72" s="47"/>
      <c r="E72" s="47"/>
      <c r="F72" s="54">
        <f>F73</f>
        <v>1074</v>
      </c>
    </row>
    <row r="73" spans="1:6" s="5" customFormat="1" ht="15.75">
      <c r="A73" s="50" t="s">
        <v>122</v>
      </c>
      <c r="B73" s="47" t="s">
        <v>14</v>
      </c>
      <c r="C73" s="47" t="s">
        <v>9</v>
      </c>
      <c r="D73" s="47" t="s">
        <v>94</v>
      </c>
      <c r="E73" s="47"/>
      <c r="F73" s="54">
        <f>F75</f>
        <v>1074</v>
      </c>
    </row>
    <row r="74" spans="1:6" s="15" customFormat="1" ht="31.5">
      <c r="A74" s="46" t="s">
        <v>90</v>
      </c>
      <c r="B74" s="47" t="s">
        <v>14</v>
      </c>
      <c r="C74" s="47" t="s">
        <v>9</v>
      </c>
      <c r="D74" s="47" t="s">
        <v>95</v>
      </c>
      <c r="E74" s="47"/>
      <c r="F74" s="54">
        <f>F75</f>
        <v>1074</v>
      </c>
    </row>
    <row r="75" spans="1:6" s="10" customFormat="1" ht="47.25" customHeight="1">
      <c r="A75" s="50" t="s">
        <v>96</v>
      </c>
      <c r="B75" s="47" t="s">
        <v>14</v>
      </c>
      <c r="C75" s="47" t="s">
        <v>9</v>
      </c>
      <c r="D75" s="47" t="s">
        <v>95</v>
      </c>
      <c r="E75" s="47" t="s">
        <v>45</v>
      </c>
      <c r="F75" s="54">
        <v>1074</v>
      </c>
    </row>
    <row r="76" spans="1:6" s="17" customFormat="1" ht="15.75">
      <c r="A76" s="46" t="s">
        <v>32</v>
      </c>
      <c r="B76" s="47" t="s">
        <v>14</v>
      </c>
      <c r="C76" s="47" t="s">
        <v>11</v>
      </c>
      <c r="D76" s="47"/>
      <c r="E76" s="47"/>
      <c r="F76" s="54">
        <f>F80+F82+F84+F86</f>
        <v>304.5</v>
      </c>
    </row>
    <row r="77" spans="1:6" s="31" customFormat="1" ht="31.5">
      <c r="A77" s="43" t="s">
        <v>97</v>
      </c>
      <c r="B77" s="47" t="s">
        <v>14</v>
      </c>
      <c r="C77" s="47" t="s">
        <v>11</v>
      </c>
      <c r="D77" s="47" t="s">
        <v>98</v>
      </c>
      <c r="E77" s="47"/>
      <c r="F77" s="54">
        <f>SUM(F78)</f>
        <v>299.5</v>
      </c>
    </row>
    <row r="78" spans="1:6" s="32" customFormat="1" ht="31.5">
      <c r="A78" s="43" t="s">
        <v>100</v>
      </c>
      <c r="B78" s="47" t="s">
        <v>14</v>
      </c>
      <c r="C78" s="47" t="s">
        <v>11</v>
      </c>
      <c r="D78" s="47" t="s">
        <v>99</v>
      </c>
      <c r="E78" s="47"/>
      <c r="F78" s="54">
        <f>F80+F84+F86</f>
        <v>299.5</v>
      </c>
    </row>
    <row r="79" spans="1:6" s="33" customFormat="1" ht="15.75">
      <c r="A79" s="43" t="s">
        <v>26</v>
      </c>
      <c r="B79" s="47" t="s">
        <v>14</v>
      </c>
      <c r="C79" s="47" t="s">
        <v>11</v>
      </c>
      <c r="D79" s="47" t="s">
        <v>101</v>
      </c>
      <c r="E79" s="47"/>
      <c r="F79" s="54">
        <f>SUM(F80)</f>
        <v>152</v>
      </c>
    </row>
    <row r="80" spans="1:6" s="33" customFormat="1" ht="31.5">
      <c r="A80" s="49" t="s">
        <v>68</v>
      </c>
      <c r="B80" s="47" t="s">
        <v>14</v>
      </c>
      <c r="C80" s="47" t="s">
        <v>11</v>
      </c>
      <c r="D80" s="47" t="s">
        <v>101</v>
      </c>
      <c r="E80" s="47" t="s">
        <v>39</v>
      </c>
      <c r="F80" s="54">
        <v>152</v>
      </c>
    </row>
    <row r="81" spans="1:6" s="33" customFormat="1" ht="15.75">
      <c r="A81" s="61" t="s">
        <v>159</v>
      </c>
      <c r="B81" s="47" t="s">
        <v>14</v>
      </c>
      <c r="C81" s="47" t="s">
        <v>11</v>
      </c>
      <c r="D81" s="47" t="s">
        <v>158</v>
      </c>
      <c r="E81" s="47"/>
      <c r="F81" s="54"/>
    </row>
    <row r="82" spans="1:6" s="33" customFormat="1" ht="31.5">
      <c r="A82" s="49" t="s">
        <v>68</v>
      </c>
      <c r="B82" s="47" t="s">
        <v>14</v>
      </c>
      <c r="C82" s="47" t="s">
        <v>11</v>
      </c>
      <c r="D82" s="47" t="s">
        <v>158</v>
      </c>
      <c r="E82" s="47" t="s">
        <v>39</v>
      </c>
      <c r="F82" s="54">
        <v>5</v>
      </c>
    </row>
    <row r="83" spans="1:6" s="33" customFormat="1" ht="31.5">
      <c r="A83" s="49" t="s">
        <v>30</v>
      </c>
      <c r="B83" s="47" t="s">
        <v>14</v>
      </c>
      <c r="C83" s="47" t="s">
        <v>11</v>
      </c>
      <c r="D83" s="47" t="s">
        <v>102</v>
      </c>
      <c r="E83" s="47"/>
      <c r="F83" s="54">
        <f>SUM(F84)</f>
        <v>122</v>
      </c>
    </row>
    <row r="84" spans="1:6" s="33" customFormat="1" ht="31.5">
      <c r="A84" s="49" t="s">
        <v>68</v>
      </c>
      <c r="B84" s="47" t="s">
        <v>14</v>
      </c>
      <c r="C84" s="47" t="s">
        <v>11</v>
      </c>
      <c r="D84" s="47" t="s">
        <v>102</v>
      </c>
      <c r="E84" s="47" t="s">
        <v>39</v>
      </c>
      <c r="F84" s="54">
        <v>122</v>
      </c>
    </row>
    <row r="85" spans="1:6" s="33" customFormat="1" ht="31.5">
      <c r="A85" s="49" t="s">
        <v>53</v>
      </c>
      <c r="B85" s="47" t="s">
        <v>14</v>
      </c>
      <c r="C85" s="47" t="s">
        <v>11</v>
      </c>
      <c r="D85" s="47" t="s">
        <v>152</v>
      </c>
      <c r="E85" s="47"/>
      <c r="F85" s="54">
        <f>SUM(F86)</f>
        <v>25.5</v>
      </c>
    </row>
    <row r="86" spans="1:6" s="33" customFormat="1" ht="31.5">
      <c r="A86" s="49" t="s">
        <v>68</v>
      </c>
      <c r="B86" s="47" t="s">
        <v>14</v>
      </c>
      <c r="C86" s="47" t="s">
        <v>11</v>
      </c>
      <c r="D86" s="47" t="s">
        <v>152</v>
      </c>
      <c r="E86" s="47" t="s">
        <v>39</v>
      </c>
      <c r="F86" s="54">
        <v>25.5</v>
      </c>
    </row>
    <row r="87" spans="1:6" s="12" customFormat="1" ht="15.75">
      <c r="A87" s="46" t="s">
        <v>52</v>
      </c>
      <c r="B87" s="47" t="s">
        <v>49</v>
      </c>
      <c r="C87" s="47"/>
      <c r="D87" s="47"/>
      <c r="E87" s="47"/>
      <c r="F87" s="48">
        <f>F91+F94</f>
        <v>51</v>
      </c>
    </row>
    <row r="88" spans="1:6" s="17" customFormat="1" ht="15.75">
      <c r="A88" s="46" t="s">
        <v>116</v>
      </c>
      <c r="B88" s="47" t="s">
        <v>49</v>
      </c>
      <c r="C88" s="47" t="s">
        <v>49</v>
      </c>
      <c r="D88" s="47"/>
      <c r="E88" s="47"/>
      <c r="F88" s="48">
        <f>F91+F94</f>
        <v>51</v>
      </c>
    </row>
    <row r="89" spans="1:6" s="3" customFormat="1" ht="33" customHeight="1">
      <c r="A89" s="46" t="s">
        <v>132</v>
      </c>
      <c r="B89" s="47" t="s">
        <v>49</v>
      </c>
      <c r="C89" s="47" t="s">
        <v>49</v>
      </c>
      <c r="D89" s="47" t="s">
        <v>125</v>
      </c>
      <c r="E89" s="47"/>
      <c r="F89" s="48">
        <f>F91</f>
        <v>50</v>
      </c>
    </row>
    <row r="90" spans="1:6" s="16" customFormat="1" ht="42" customHeight="1">
      <c r="A90" s="46" t="s">
        <v>90</v>
      </c>
      <c r="B90" s="47" t="s">
        <v>49</v>
      </c>
      <c r="C90" s="47" t="s">
        <v>49</v>
      </c>
      <c r="D90" s="47" t="s">
        <v>126</v>
      </c>
      <c r="E90" s="47"/>
      <c r="F90" s="51">
        <f>F91</f>
        <v>50</v>
      </c>
    </row>
    <row r="91" spans="1:6" s="3" customFormat="1" ht="45" customHeight="1">
      <c r="A91" s="50" t="s">
        <v>63</v>
      </c>
      <c r="B91" s="47" t="s">
        <v>49</v>
      </c>
      <c r="C91" s="47" t="s">
        <v>49</v>
      </c>
      <c r="D91" s="47" t="s">
        <v>126</v>
      </c>
      <c r="E91" s="47" t="s">
        <v>39</v>
      </c>
      <c r="F91" s="51">
        <v>50</v>
      </c>
    </row>
    <row r="92" spans="1:6" s="3" customFormat="1" ht="45" customHeight="1">
      <c r="A92" s="46" t="s">
        <v>121</v>
      </c>
      <c r="B92" s="47" t="s">
        <v>49</v>
      </c>
      <c r="C92" s="47" t="s">
        <v>42</v>
      </c>
      <c r="D92" s="47" t="s">
        <v>104</v>
      </c>
      <c r="E92" s="47"/>
      <c r="F92" s="48">
        <f>SUM(F93)</f>
        <v>1</v>
      </c>
    </row>
    <row r="93" spans="1:6" s="16" customFormat="1" ht="31.5">
      <c r="A93" s="46" t="s">
        <v>90</v>
      </c>
      <c r="B93" s="47" t="s">
        <v>49</v>
      </c>
      <c r="C93" s="47" t="s">
        <v>42</v>
      </c>
      <c r="D93" s="47" t="s">
        <v>105</v>
      </c>
      <c r="E93" s="47"/>
      <c r="F93" s="51">
        <f>SUM(F94)</f>
        <v>1</v>
      </c>
    </row>
    <row r="94" spans="1:6" s="3" customFormat="1" ht="31.5">
      <c r="A94" s="50" t="s">
        <v>63</v>
      </c>
      <c r="B94" s="47" t="s">
        <v>49</v>
      </c>
      <c r="C94" s="47" t="s">
        <v>42</v>
      </c>
      <c r="D94" s="47" t="s">
        <v>105</v>
      </c>
      <c r="E94" s="47" t="s">
        <v>39</v>
      </c>
      <c r="F94" s="51">
        <v>1</v>
      </c>
    </row>
    <row r="95" spans="1:6" s="12" customFormat="1" ht="17.25" customHeight="1">
      <c r="A95" s="46" t="s">
        <v>110</v>
      </c>
      <c r="B95" s="47" t="s">
        <v>15</v>
      </c>
      <c r="C95" s="47"/>
      <c r="D95" s="47"/>
      <c r="E95" s="47"/>
      <c r="F95" s="51">
        <f>F96+F102</f>
        <v>433.8</v>
      </c>
    </row>
    <row r="96" spans="1:6" s="17" customFormat="1" ht="17.25" customHeight="1">
      <c r="A96" s="46" t="s">
        <v>25</v>
      </c>
      <c r="B96" s="47" t="s">
        <v>15</v>
      </c>
      <c r="C96" s="47" t="s">
        <v>8</v>
      </c>
      <c r="D96" s="47"/>
      <c r="E96" s="47"/>
      <c r="F96" s="51">
        <f>F100+F101</f>
        <v>29.6</v>
      </c>
    </row>
    <row r="97" spans="1:6" s="31" customFormat="1" ht="31.5" customHeight="1">
      <c r="A97" s="49" t="s">
        <v>123</v>
      </c>
      <c r="B97" s="47" t="s">
        <v>15</v>
      </c>
      <c r="C97" s="47" t="s">
        <v>8</v>
      </c>
      <c r="D97" s="47" t="s">
        <v>111</v>
      </c>
      <c r="E97" s="47"/>
      <c r="F97" s="51">
        <f>SUM(F98)</f>
        <v>29.6</v>
      </c>
    </row>
    <row r="98" spans="1:6" s="15" customFormat="1" ht="39.75" customHeight="1">
      <c r="A98" s="49" t="s">
        <v>124</v>
      </c>
      <c r="B98" s="47" t="s">
        <v>15</v>
      </c>
      <c r="C98" s="47" t="s">
        <v>8</v>
      </c>
      <c r="D98" s="47" t="s">
        <v>112</v>
      </c>
      <c r="E98" s="47"/>
      <c r="F98" s="51">
        <f>F99</f>
        <v>29.6</v>
      </c>
    </row>
    <row r="99" spans="1:6" s="16" customFormat="1" ht="17.25" customHeight="1">
      <c r="A99" s="49" t="s">
        <v>113</v>
      </c>
      <c r="B99" s="47" t="s">
        <v>15</v>
      </c>
      <c r="C99" s="47" t="s">
        <v>8</v>
      </c>
      <c r="D99" s="47" t="s">
        <v>114</v>
      </c>
      <c r="E99" s="47"/>
      <c r="F99" s="51">
        <f>F100+F101</f>
        <v>29.6</v>
      </c>
    </row>
    <row r="100" spans="1:6" s="3" customFormat="1" ht="59.25" customHeight="1">
      <c r="A100" s="50" t="s">
        <v>59</v>
      </c>
      <c r="B100" s="47" t="s">
        <v>15</v>
      </c>
      <c r="C100" s="47" t="s">
        <v>8</v>
      </c>
      <c r="D100" s="47" t="s">
        <v>114</v>
      </c>
      <c r="E100" s="47" t="s">
        <v>38</v>
      </c>
      <c r="F100" s="48">
        <v>6</v>
      </c>
    </row>
    <row r="101" spans="1:6" s="3" customFormat="1" ht="30.75" customHeight="1">
      <c r="A101" s="50" t="s">
        <v>63</v>
      </c>
      <c r="B101" s="47" t="s">
        <v>15</v>
      </c>
      <c r="C101" s="47" t="s">
        <v>8</v>
      </c>
      <c r="D101" s="47" t="s">
        <v>114</v>
      </c>
      <c r="E101" s="47" t="s">
        <v>39</v>
      </c>
      <c r="F101" s="48">
        <v>23.6</v>
      </c>
    </row>
    <row r="102" spans="1:6" s="3" customFormat="1" ht="30.75" customHeight="1">
      <c r="A102" s="50" t="s">
        <v>127</v>
      </c>
      <c r="B102" s="47" t="s">
        <v>15</v>
      </c>
      <c r="C102" s="47" t="s">
        <v>12</v>
      </c>
      <c r="D102" s="47"/>
      <c r="E102" s="47"/>
      <c r="F102" s="48">
        <f>F103+F107+F110</f>
        <v>404.2</v>
      </c>
    </row>
    <row r="103" spans="1:6" s="3" customFormat="1" ht="30.75" customHeight="1">
      <c r="A103" s="62" t="s">
        <v>155</v>
      </c>
      <c r="B103" s="47" t="s">
        <v>15</v>
      </c>
      <c r="C103" s="47" t="s">
        <v>12</v>
      </c>
      <c r="D103" s="47" t="s">
        <v>154</v>
      </c>
      <c r="E103" s="47"/>
      <c r="F103" s="48">
        <f>F104</f>
        <v>402.2</v>
      </c>
    </row>
    <row r="104" spans="1:6" s="3" customFormat="1" ht="87.75" customHeight="1">
      <c r="A104" s="50" t="s">
        <v>157</v>
      </c>
      <c r="B104" s="47" t="s">
        <v>15</v>
      </c>
      <c r="C104" s="47" t="s">
        <v>12</v>
      </c>
      <c r="D104" s="47" t="s">
        <v>153</v>
      </c>
      <c r="E104" s="47"/>
      <c r="F104" s="48">
        <f>F105+F106</f>
        <v>402.2</v>
      </c>
    </row>
    <row r="105" spans="1:6" s="3" customFormat="1" ht="87.75" customHeight="1">
      <c r="A105" s="50" t="s">
        <v>59</v>
      </c>
      <c r="B105" s="47" t="s">
        <v>15</v>
      </c>
      <c r="C105" s="47" t="s">
        <v>12</v>
      </c>
      <c r="D105" s="47" t="s">
        <v>156</v>
      </c>
      <c r="E105" s="47" t="s">
        <v>38</v>
      </c>
      <c r="F105" s="48">
        <v>275.7</v>
      </c>
    </row>
    <row r="106" spans="1:6" s="3" customFormat="1" ht="30" customHeight="1">
      <c r="A106" s="50" t="s">
        <v>63</v>
      </c>
      <c r="B106" s="47" t="s">
        <v>15</v>
      </c>
      <c r="C106" s="47" t="s">
        <v>12</v>
      </c>
      <c r="D106" s="47" t="s">
        <v>153</v>
      </c>
      <c r="E106" s="47" t="s">
        <v>39</v>
      </c>
      <c r="F106" s="48">
        <v>126.5</v>
      </c>
    </row>
    <row r="107" spans="1:6" s="3" customFormat="1" ht="49.5" customHeight="1">
      <c r="A107" s="46" t="s">
        <v>128</v>
      </c>
      <c r="B107" s="47" t="s">
        <v>15</v>
      </c>
      <c r="C107" s="47" t="s">
        <v>12</v>
      </c>
      <c r="D107" s="47" t="s">
        <v>106</v>
      </c>
      <c r="E107" s="47"/>
      <c r="F107" s="48">
        <f>F109</f>
        <v>1</v>
      </c>
    </row>
    <row r="108" spans="1:6" s="3" customFormat="1" ht="30.75" customHeight="1">
      <c r="A108" s="46" t="s">
        <v>90</v>
      </c>
      <c r="B108" s="47" t="s">
        <v>15</v>
      </c>
      <c r="C108" s="47" t="s">
        <v>12</v>
      </c>
      <c r="D108" s="47" t="s">
        <v>107</v>
      </c>
      <c r="E108" s="47"/>
      <c r="F108" s="48">
        <f>F109</f>
        <v>1</v>
      </c>
    </row>
    <row r="109" spans="1:6" s="3" customFormat="1" ht="30.75" customHeight="1">
      <c r="A109" s="50" t="s">
        <v>63</v>
      </c>
      <c r="B109" s="47" t="s">
        <v>15</v>
      </c>
      <c r="C109" s="47" t="s">
        <v>12</v>
      </c>
      <c r="D109" s="47" t="s">
        <v>107</v>
      </c>
      <c r="E109" s="47" t="s">
        <v>39</v>
      </c>
      <c r="F109" s="48">
        <v>1</v>
      </c>
    </row>
    <row r="110" spans="1:6" s="3" customFormat="1" ht="61.5" customHeight="1">
      <c r="A110" s="46" t="s">
        <v>129</v>
      </c>
      <c r="B110" s="47" t="s">
        <v>15</v>
      </c>
      <c r="C110" s="47" t="s">
        <v>12</v>
      </c>
      <c r="D110" s="47" t="s">
        <v>108</v>
      </c>
      <c r="E110" s="47"/>
      <c r="F110" s="48">
        <f>F112</f>
        <v>1</v>
      </c>
    </row>
    <row r="111" spans="1:6" s="3" customFormat="1" ht="32.25" customHeight="1">
      <c r="A111" s="46" t="s">
        <v>90</v>
      </c>
      <c r="B111" s="47" t="s">
        <v>15</v>
      </c>
      <c r="C111" s="47" t="s">
        <v>12</v>
      </c>
      <c r="D111" s="47" t="s">
        <v>109</v>
      </c>
      <c r="E111" s="47"/>
      <c r="F111" s="48">
        <f>F112</f>
        <v>1</v>
      </c>
    </row>
    <row r="112" spans="1:6" s="3" customFormat="1" ht="32.25" customHeight="1">
      <c r="A112" s="50" t="s">
        <v>63</v>
      </c>
      <c r="B112" s="47" t="s">
        <v>15</v>
      </c>
      <c r="C112" s="47" t="s">
        <v>12</v>
      </c>
      <c r="D112" s="47" t="s">
        <v>109</v>
      </c>
      <c r="E112" s="47" t="s">
        <v>39</v>
      </c>
      <c r="F112" s="51">
        <v>1</v>
      </c>
    </row>
    <row r="113" spans="1:6" s="12" customFormat="1" ht="15.75">
      <c r="A113" s="46" t="s">
        <v>33</v>
      </c>
      <c r="B113" s="47" t="s">
        <v>36</v>
      </c>
      <c r="C113" s="47"/>
      <c r="D113" s="47"/>
      <c r="E113" s="47"/>
      <c r="F113" s="48">
        <f>SUM(F114)</f>
        <v>81.8</v>
      </c>
    </row>
    <row r="114" spans="1:6" s="17" customFormat="1" ht="15.75">
      <c r="A114" s="46" t="s">
        <v>37</v>
      </c>
      <c r="B114" s="47" t="s">
        <v>36</v>
      </c>
      <c r="C114" s="47" t="s">
        <v>8</v>
      </c>
      <c r="D114" s="47"/>
      <c r="E114" s="47"/>
      <c r="F114" s="48">
        <f>SUM(F115)</f>
        <v>81.8</v>
      </c>
    </row>
    <row r="115" spans="1:6" s="3" customFormat="1" ht="15.75">
      <c r="A115" s="43" t="s">
        <v>80</v>
      </c>
      <c r="B115" s="47" t="s">
        <v>36</v>
      </c>
      <c r="C115" s="47" t="s">
        <v>8</v>
      </c>
      <c r="D115" s="47" t="s">
        <v>81</v>
      </c>
      <c r="E115" s="47"/>
      <c r="F115" s="48">
        <f>SUM(F116)</f>
        <v>81.8</v>
      </c>
    </row>
    <row r="116" spans="1:6" s="15" customFormat="1" ht="15.75">
      <c r="A116" s="49" t="s">
        <v>82</v>
      </c>
      <c r="B116" s="47" t="s">
        <v>36</v>
      </c>
      <c r="C116" s="47" t="s">
        <v>8</v>
      </c>
      <c r="D116" s="47" t="s">
        <v>83</v>
      </c>
      <c r="E116" s="47"/>
      <c r="F116" s="48">
        <f>SUM(F118)</f>
        <v>81.8</v>
      </c>
    </row>
    <row r="117" spans="1:6" s="16" customFormat="1" ht="15.75">
      <c r="A117" s="43" t="s">
        <v>115</v>
      </c>
      <c r="B117" s="47" t="s">
        <v>36</v>
      </c>
      <c r="C117" s="47" t="s">
        <v>8</v>
      </c>
      <c r="D117" s="47" t="s">
        <v>118</v>
      </c>
      <c r="E117" s="47"/>
      <c r="F117" s="51">
        <f>SUM(F118)</f>
        <v>81.8</v>
      </c>
    </row>
    <row r="118" spans="1:6" s="8" customFormat="1" ht="31.5">
      <c r="A118" s="49" t="s">
        <v>41</v>
      </c>
      <c r="B118" s="47" t="s">
        <v>36</v>
      </c>
      <c r="C118" s="47" t="s">
        <v>8</v>
      </c>
      <c r="D118" s="47" t="s">
        <v>117</v>
      </c>
      <c r="E118" s="47" t="s">
        <v>40</v>
      </c>
      <c r="F118" s="48">
        <v>81.8</v>
      </c>
    </row>
    <row r="119" spans="1:6" s="10" customFormat="1" ht="15.75">
      <c r="A119" s="55" t="s">
        <v>16</v>
      </c>
      <c r="B119" s="47"/>
      <c r="C119" s="47"/>
      <c r="D119" s="47"/>
      <c r="E119" s="47"/>
      <c r="F119" s="54">
        <f>F9+F41+F49+F53+F71+F87+F95+F113</f>
        <v>5506.3</v>
      </c>
    </row>
    <row r="120" spans="1:6" ht="1.5" customHeight="1">
      <c r="A120" s="8"/>
      <c r="B120" s="40"/>
      <c r="C120" s="40"/>
      <c r="D120" s="40"/>
      <c r="E120" s="40"/>
      <c r="F120" s="37"/>
    </row>
    <row r="121" spans="1:6" ht="15.75" customHeight="1">
      <c r="A121" s="8"/>
      <c r="B121" s="40"/>
      <c r="C121" s="40"/>
      <c r="D121" s="40"/>
      <c r="E121" s="40"/>
      <c r="F121" s="37"/>
    </row>
    <row r="122" spans="1:6" ht="15.75">
      <c r="A122" s="8"/>
      <c r="B122" s="13"/>
      <c r="C122" s="13"/>
      <c r="D122" s="13"/>
      <c r="E122" s="13"/>
      <c r="F122" s="8"/>
    </row>
    <row r="123" spans="1:6" ht="15.75">
      <c r="A123" s="8"/>
      <c r="B123" s="13"/>
      <c r="C123" s="13"/>
      <c r="D123" s="13"/>
      <c r="E123" s="87"/>
      <c r="F123" s="87"/>
    </row>
    <row r="124" spans="1:6" ht="15.75" hidden="1">
      <c r="A124" s="8"/>
      <c r="B124" s="13"/>
      <c r="C124" s="13"/>
      <c r="D124" s="13"/>
      <c r="E124" s="13"/>
      <c r="F124" s="8"/>
    </row>
    <row r="125" spans="1:6" ht="15.75">
      <c r="A125" s="8"/>
      <c r="B125" s="13"/>
      <c r="C125" s="13"/>
      <c r="D125" s="13"/>
      <c r="E125" s="13"/>
      <c r="F125" s="8"/>
    </row>
    <row r="126" spans="1:6" ht="15.75">
      <c r="A126" s="1"/>
      <c r="B126" s="13"/>
      <c r="C126" s="13"/>
      <c r="D126" s="13"/>
      <c r="E126" s="13"/>
      <c r="F126" s="8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</sheetData>
  <sheetProtection/>
  <mergeCells count="5">
    <mergeCell ref="E2:F2"/>
    <mergeCell ref="A7:E7"/>
    <mergeCell ref="C4:F4"/>
    <mergeCell ref="E123:F123"/>
    <mergeCell ref="A5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83"/>
  <sheetViews>
    <sheetView view="pageBreakPreview" zoomScaleSheetLayoutView="10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3" sqref="D33"/>
    </sheetView>
  </sheetViews>
  <sheetFormatPr defaultColWidth="8.875" defaultRowHeight="12.75"/>
  <cols>
    <col min="1" max="1" width="59.25390625" style="6" customWidth="1"/>
    <col min="2" max="2" width="18.125" style="9" customWidth="1"/>
    <col min="3" max="3" width="11.25390625" style="9" customWidth="1"/>
    <col min="4" max="4" width="29.75390625" style="1" customWidth="1"/>
    <col min="5" max="16384" width="8.875" style="1" customWidth="1"/>
  </cols>
  <sheetData>
    <row r="1" spans="1:4" ht="15.75">
      <c r="A1" s="34"/>
      <c r="B1" s="8"/>
      <c r="C1" s="13"/>
      <c r="D1" s="34"/>
    </row>
    <row r="2" spans="1:4" ht="15.75">
      <c r="A2" s="8"/>
      <c r="B2" s="13"/>
      <c r="C2" s="13" t="s">
        <v>120</v>
      </c>
      <c r="D2" s="8"/>
    </row>
    <row r="3" spans="1:4" ht="15.75">
      <c r="A3" s="8" t="s">
        <v>143</v>
      </c>
      <c r="B3" s="13"/>
      <c r="C3" s="35"/>
      <c r="D3" s="35"/>
    </row>
    <row r="4" spans="1:4" ht="15.75">
      <c r="A4" s="8"/>
      <c r="B4" s="13"/>
      <c r="C4" s="94" t="s">
        <v>140</v>
      </c>
      <c r="D4" s="95"/>
    </row>
    <row r="5" spans="1:4" ht="54" customHeight="1">
      <c r="A5" s="91" t="s">
        <v>137</v>
      </c>
      <c r="B5" s="92"/>
      <c r="C5" s="92"/>
      <c r="D5" s="93"/>
    </row>
    <row r="6" spans="1:4" ht="45.75" customHeight="1">
      <c r="A6" s="92"/>
      <c r="B6" s="92"/>
      <c r="C6" s="92"/>
      <c r="D6" s="93"/>
    </row>
    <row r="7" spans="1:6" ht="18" customHeight="1">
      <c r="A7" s="90"/>
      <c r="B7" s="90"/>
      <c r="C7" s="90"/>
      <c r="D7" s="90" t="s">
        <v>0</v>
      </c>
      <c r="E7" s="90"/>
      <c r="F7" s="90"/>
    </row>
    <row r="8" spans="1:4" s="2" customFormat="1" ht="31.5" customHeight="1">
      <c r="A8" s="44" t="s">
        <v>1</v>
      </c>
      <c r="B8" s="45" t="s">
        <v>2</v>
      </c>
      <c r="C8" s="45" t="s">
        <v>3</v>
      </c>
      <c r="D8" s="51" t="s">
        <v>6</v>
      </c>
    </row>
    <row r="9" spans="1:4" s="12" customFormat="1" ht="20.25" customHeight="1">
      <c r="A9" s="60" t="s">
        <v>7</v>
      </c>
      <c r="B9" s="47" t="s">
        <v>8</v>
      </c>
      <c r="C9" s="47"/>
      <c r="D9" s="48">
        <f>D10+D11+D12+D13+D14</f>
        <v>1840.8000000000002</v>
      </c>
    </row>
    <row r="10" spans="1:4" s="4" customFormat="1" ht="43.5" customHeight="1">
      <c r="A10" s="61" t="s">
        <v>17</v>
      </c>
      <c r="B10" s="52" t="s">
        <v>18</v>
      </c>
      <c r="C10" s="52" t="s">
        <v>19</v>
      </c>
      <c r="D10" s="51">
        <v>272.4</v>
      </c>
    </row>
    <row r="11" spans="1:4" s="17" customFormat="1" ht="48.75" customHeight="1">
      <c r="A11" s="61" t="s">
        <v>60</v>
      </c>
      <c r="B11" s="52" t="s">
        <v>8</v>
      </c>
      <c r="C11" s="52" t="s">
        <v>11</v>
      </c>
      <c r="D11" s="51">
        <v>2</v>
      </c>
    </row>
    <row r="12" spans="1:4" s="17" customFormat="1" ht="47.25" customHeight="1">
      <c r="A12" s="61" t="s">
        <v>22</v>
      </c>
      <c r="B12" s="52" t="s">
        <v>8</v>
      </c>
      <c r="C12" s="52" t="s">
        <v>12</v>
      </c>
      <c r="D12" s="51">
        <v>1498.5</v>
      </c>
    </row>
    <row r="13" spans="1:4" s="17" customFormat="1" ht="23.25" customHeight="1">
      <c r="A13" s="61" t="s">
        <v>46</v>
      </c>
      <c r="B13" s="52" t="s">
        <v>8</v>
      </c>
      <c r="C13" s="52" t="s">
        <v>47</v>
      </c>
      <c r="D13" s="51">
        <v>10</v>
      </c>
    </row>
    <row r="14" spans="1:4" s="17" customFormat="1" ht="30.75" customHeight="1">
      <c r="A14" s="61" t="s">
        <v>13</v>
      </c>
      <c r="B14" s="52" t="s">
        <v>8</v>
      </c>
      <c r="C14" s="52" t="s">
        <v>35</v>
      </c>
      <c r="D14" s="51">
        <v>57.9</v>
      </c>
    </row>
    <row r="15" spans="1:4" s="12" customFormat="1" ht="19.5" customHeight="1">
      <c r="A15" s="60" t="s">
        <v>23</v>
      </c>
      <c r="B15" s="47" t="s">
        <v>9</v>
      </c>
      <c r="C15" s="47"/>
      <c r="D15" s="51">
        <f>D16</f>
        <v>118.8</v>
      </c>
    </row>
    <row r="16" spans="1:4" s="12" customFormat="1" ht="19.5" customHeight="1">
      <c r="A16" s="61" t="s">
        <v>76</v>
      </c>
      <c r="B16" s="47" t="s">
        <v>9</v>
      </c>
      <c r="C16" s="47" t="s">
        <v>11</v>
      </c>
      <c r="D16" s="51">
        <v>118.8</v>
      </c>
    </row>
    <row r="17" spans="1:4" s="12" customFormat="1" ht="19.5" customHeight="1">
      <c r="A17" s="60" t="s">
        <v>145</v>
      </c>
      <c r="B17" s="47" t="s">
        <v>11</v>
      </c>
      <c r="C17" s="47"/>
      <c r="D17" s="51">
        <f>D18</f>
        <v>20</v>
      </c>
    </row>
    <row r="18" spans="1:4" s="17" customFormat="1" ht="33" customHeight="1">
      <c r="A18" s="61" t="s">
        <v>146</v>
      </c>
      <c r="B18" s="45" t="s">
        <v>11</v>
      </c>
      <c r="C18" s="47" t="s">
        <v>144</v>
      </c>
      <c r="D18" s="51">
        <v>20</v>
      </c>
    </row>
    <row r="19" spans="1:4" s="21" customFormat="1" ht="17.25" customHeight="1">
      <c r="A19" s="49" t="s">
        <v>78</v>
      </c>
      <c r="B19" s="47" t="s">
        <v>12</v>
      </c>
      <c r="C19" s="47"/>
      <c r="D19" s="51">
        <f>D20+D21+D22</f>
        <v>1581.6</v>
      </c>
    </row>
    <row r="20" spans="1:4" s="22" customFormat="1" ht="17.25" customHeight="1">
      <c r="A20" s="49" t="s">
        <v>79</v>
      </c>
      <c r="B20" s="47" t="s">
        <v>12</v>
      </c>
      <c r="C20" s="47" t="s">
        <v>8</v>
      </c>
      <c r="D20" s="51">
        <v>141</v>
      </c>
    </row>
    <row r="21" spans="1:4" s="17" customFormat="1" ht="18.75" customHeight="1">
      <c r="A21" s="38" t="s">
        <v>43</v>
      </c>
      <c r="B21" s="47" t="s">
        <v>12</v>
      </c>
      <c r="C21" s="47" t="s">
        <v>42</v>
      </c>
      <c r="D21" s="54">
        <v>1430.6</v>
      </c>
    </row>
    <row r="22" spans="1:4" s="27" customFormat="1" ht="15.75">
      <c r="A22" s="60" t="s">
        <v>51</v>
      </c>
      <c r="B22" s="47" t="s">
        <v>12</v>
      </c>
      <c r="C22" s="47">
        <v>12</v>
      </c>
      <c r="D22" s="51">
        <v>10</v>
      </c>
    </row>
    <row r="23" spans="1:4" s="10" customFormat="1" ht="15.75">
      <c r="A23" s="60" t="s">
        <v>27</v>
      </c>
      <c r="B23" s="47" t="s">
        <v>14</v>
      </c>
      <c r="C23" s="47"/>
      <c r="D23" s="54">
        <f>D24+D25</f>
        <v>1378.5</v>
      </c>
    </row>
    <row r="24" spans="1:4" s="5" customFormat="1" ht="15.75">
      <c r="A24" s="60" t="s">
        <v>93</v>
      </c>
      <c r="B24" s="47" t="s">
        <v>14</v>
      </c>
      <c r="C24" s="47" t="s">
        <v>9</v>
      </c>
      <c r="D24" s="54">
        <v>1074</v>
      </c>
    </row>
    <row r="25" spans="1:4" s="5" customFormat="1" ht="15.75">
      <c r="A25" s="60" t="s">
        <v>32</v>
      </c>
      <c r="B25" s="47" t="s">
        <v>14</v>
      </c>
      <c r="C25" s="47" t="s">
        <v>11</v>
      </c>
      <c r="D25" s="54">
        <v>304.5</v>
      </c>
    </row>
    <row r="26" spans="1:4" s="12" customFormat="1" ht="15.75">
      <c r="A26" s="60" t="s">
        <v>52</v>
      </c>
      <c r="B26" s="47" t="s">
        <v>49</v>
      </c>
      <c r="C26" s="47"/>
      <c r="D26" s="48">
        <f>D27+D28</f>
        <v>51</v>
      </c>
    </row>
    <row r="27" spans="1:4" s="34" customFormat="1" ht="15.75">
      <c r="A27" s="60" t="s">
        <v>116</v>
      </c>
      <c r="B27" s="47" t="s">
        <v>49</v>
      </c>
      <c r="C27" s="47" t="s">
        <v>49</v>
      </c>
      <c r="D27" s="51">
        <v>50</v>
      </c>
    </row>
    <row r="28" spans="1:4" s="34" customFormat="1" ht="15.75">
      <c r="A28" s="60" t="s">
        <v>103</v>
      </c>
      <c r="B28" s="47" t="s">
        <v>49</v>
      </c>
      <c r="C28" s="47" t="s">
        <v>42</v>
      </c>
      <c r="D28" s="51">
        <v>1</v>
      </c>
    </row>
    <row r="29" spans="1:4" s="12" customFormat="1" ht="17.25" customHeight="1">
      <c r="A29" s="60" t="s">
        <v>110</v>
      </c>
      <c r="B29" s="47" t="s">
        <v>15</v>
      </c>
      <c r="C29" s="47"/>
      <c r="D29" s="51">
        <f>D30+D31</f>
        <v>433.8</v>
      </c>
    </row>
    <row r="30" spans="1:4" s="12" customFormat="1" ht="17.25" customHeight="1">
      <c r="A30" s="60" t="s">
        <v>25</v>
      </c>
      <c r="B30" s="47" t="s">
        <v>15</v>
      </c>
      <c r="C30" s="47" t="s">
        <v>8</v>
      </c>
      <c r="D30" s="51">
        <v>29.6</v>
      </c>
    </row>
    <row r="31" spans="1:4" s="34" customFormat="1" ht="17.25" customHeight="1">
      <c r="A31" s="50" t="s">
        <v>127</v>
      </c>
      <c r="B31" s="47" t="s">
        <v>15</v>
      </c>
      <c r="C31" s="47" t="s">
        <v>12</v>
      </c>
      <c r="D31" s="51">
        <v>404.2</v>
      </c>
    </row>
    <row r="32" spans="1:4" s="12" customFormat="1" ht="15.75">
      <c r="A32" s="60" t="s">
        <v>33</v>
      </c>
      <c r="B32" s="47" t="s">
        <v>36</v>
      </c>
      <c r="C32" s="47"/>
      <c r="D32" s="48">
        <f>D33</f>
        <v>81.8</v>
      </c>
    </row>
    <row r="33" spans="1:4" s="34" customFormat="1" ht="15.75">
      <c r="A33" s="60" t="s">
        <v>37</v>
      </c>
      <c r="B33" s="47" t="s">
        <v>36</v>
      </c>
      <c r="C33" s="47" t="s">
        <v>8</v>
      </c>
      <c r="D33" s="51">
        <v>81.8</v>
      </c>
    </row>
    <row r="34" spans="1:4" s="10" customFormat="1" ht="15.75">
      <c r="A34" s="66" t="s">
        <v>16</v>
      </c>
      <c r="B34" s="47"/>
      <c r="C34" s="47"/>
      <c r="D34" s="54">
        <f>D9+D15+D17+D19+D23+D26+D29+D32</f>
        <v>5506.3</v>
      </c>
    </row>
    <row r="35" spans="1:4" ht="1.5" customHeight="1">
      <c r="A35" s="8"/>
      <c r="B35" s="40"/>
      <c r="C35" s="40"/>
      <c r="D35" s="37"/>
    </row>
    <row r="36" spans="1:4" ht="21" customHeight="1">
      <c r="A36" s="8"/>
      <c r="B36" s="40"/>
      <c r="C36" s="40"/>
      <c r="D36" s="37"/>
    </row>
    <row r="37" spans="1:4" ht="15.75">
      <c r="A37" s="8"/>
      <c r="B37" s="13"/>
      <c r="C37" s="13"/>
      <c r="D37" s="8"/>
    </row>
    <row r="38" spans="1:4" ht="15.75">
      <c r="A38" s="8"/>
      <c r="B38" s="13"/>
      <c r="C38" s="13"/>
      <c r="D38" s="41"/>
    </row>
    <row r="39" spans="1:4" ht="15.75" hidden="1">
      <c r="A39" s="8"/>
      <c r="B39" s="13"/>
      <c r="C39" s="13"/>
      <c r="D39" s="8"/>
    </row>
    <row r="40" spans="1:4" ht="15.75">
      <c r="A40" s="8"/>
      <c r="B40" s="13"/>
      <c r="C40" s="13"/>
      <c r="D40" s="8"/>
    </row>
    <row r="41" spans="1:4" ht="15.75">
      <c r="A41" s="1"/>
      <c r="B41" s="13"/>
      <c r="C41" s="13"/>
      <c r="D41" s="8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</sheetData>
  <sheetProtection/>
  <mergeCells count="4">
    <mergeCell ref="A7:C7"/>
    <mergeCell ref="A5:D6"/>
    <mergeCell ref="C4:D4"/>
    <mergeCell ref="D7:F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Гл. бухгалтер</cp:lastModifiedBy>
  <cp:lastPrinted>2015-12-07T11:05:05Z</cp:lastPrinted>
  <dcterms:created xsi:type="dcterms:W3CDTF">2007-04-02T03:51:21Z</dcterms:created>
  <dcterms:modified xsi:type="dcterms:W3CDTF">2015-12-07T11:35:56Z</dcterms:modified>
  <cp:category/>
  <cp:version/>
  <cp:contentType/>
  <cp:contentStatus/>
</cp:coreProperties>
</file>